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42" activeTab="0"/>
  </bookViews>
  <sheets>
    <sheet name="Index" sheetId="1" r:id="rId1"/>
    <sheet name="Table-13-a" sheetId="2" r:id="rId2"/>
    <sheet name="Table-13-b" sheetId="3" r:id="rId3"/>
    <sheet name="Table-13-c" sheetId="4" r:id="rId4"/>
    <sheet name="Table-13-d" sheetId="5" r:id="rId5"/>
    <sheet name="Table-13-e" sheetId="6" r:id="rId6"/>
    <sheet name="Table-13-f" sheetId="7" r:id="rId7"/>
    <sheet name="Table-13-g" sheetId="8" r:id="rId8"/>
    <sheet name="Table-13-h" sheetId="9" r:id="rId9"/>
    <sheet name="Table-13-i" sheetId="10" r:id="rId10"/>
    <sheet name="Table-13-j" sheetId="11" r:id="rId11"/>
    <sheet name="Table-13-k" sheetId="12" r:id="rId12"/>
    <sheet name="Table-13-l" sheetId="13" r:id="rId13"/>
    <sheet name="Table-13-m" sheetId="14" r:id="rId14"/>
    <sheet name="Table-13-n" sheetId="15" r:id="rId15"/>
    <sheet name="Table-13-o" sheetId="16" r:id="rId16"/>
    <sheet name="Table-13-p" sheetId="17" r:id="rId17"/>
    <sheet name="Table-13-q" sheetId="18" r:id="rId18"/>
    <sheet name="Table-13-r" sheetId="19" r:id="rId19"/>
  </sheets>
  <definedNames/>
  <calcPr fullCalcOnLoad="1"/>
</workbook>
</file>

<file path=xl/comments3.xml><?xml version="1.0" encoding="utf-8"?>
<comments xmlns="http://schemas.openxmlformats.org/spreadsheetml/2006/main">
  <authors>
    <author>PACKARD-BELL</author>
  </authors>
  <commentList>
    <comment ref="E13" authorId="0">
      <text>
        <r>
          <rPr>
            <b/>
            <sz val="8"/>
            <rFont val="Tahoma"/>
            <family val="0"/>
          </rPr>
          <t>PACKARD-BELL:</t>
        </r>
        <r>
          <rPr>
            <sz val="8"/>
            <rFont val="Tahoma"/>
            <family val="0"/>
          </rPr>
          <t xml:space="preserve">
</t>
        </r>
      </text>
    </comment>
    <comment ref="I13" authorId="0">
      <text>
        <r>
          <rPr>
            <b/>
            <sz val="8"/>
            <rFont val="Tahoma"/>
            <family val="0"/>
          </rPr>
          <t>PACKARD-BELL:</t>
        </r>
        <r>
          <rPr>
            <sz val="8"/>
            <rFont val="Tahoma"/>
            <family val="0"/>
          </rPr>
          <t xml:space="preserve">
</t>
        </r>
      </text>
    </comment>
    <comment ref="K13" authorId="0">
      <text>
        <r>
          <rPr>
            <b/>
            <sz val="8"/>
            <rFont val="Tahoma"/>
            <family val="0"/>
          </rPr>
          <t>PACKARD-BELL:</t>
        </r>
        <r>
          <rPr>
            <sz val="8"/>
            <rFont val="Tahoma"/>
            <family val="0"/>
          </rPr>
          <t xml:space="preserve">
</t>
        </r>
      </text>
    </comment>
  </commentList>
</comments>
</file>

<file path=xl/sharedStrings.xml><?xml version="1.0" encoding="utf-8"?>
<sst xmlns="http://schemas.openxmlformats.org/spreadsheetml/2006/main" count="2057" uniqueCount="666">
  <si>
    <t>(a) Mobilisation of Resources from the Primary Market (Institution-Wise)</t>
  </si>
  <si>
    <t>Item</t>
  </si>
  <si>
    <t>2005-06(P)</t>
  </si>
  <si>
    <t>2004-05(P)</t>
  </si>
  <si>
    <t>2003-04(P)</t>
  </si>
  <si>
    <t xml:space="preserve"> 2000-01</t>
  </si>
  <si>
    <t>1999-00</t>
  </si>
  <si>
    <t>1998-99</t>
  </si>
  <si>
    <t>No. of</t>
  </si>
  <si>
    <t>Amount</t>
  </si>
  <si>
    <t>issues</t>
  </si>
  <si>
    <t>(Rs.crore)</t>
  </si>
  <si>
    <t>A. Prospectus and Rights</t>
  </si>
  <si>
    <t xml:space="preserve">   1. Private Sector (a+b)</t>
  </si>
  <si>
    <t>(56.9)</t>
  </si>
  <si>
    <t>(70.9)</t>
  </si>
  <si>
    <t>(-5.1)</t>
  </si>
  <si>
    <t xml:space="preserve">         a. Financial</t>
  </si>
  <si>
    <t xml:space="preserve">. . . </t>
  </si>
  <si>
    <t xml:space="preserve">         b. Non-financial</t>
  </si>
  <si>
    <t xml:space="preserve">   2. Public Sector (a+b)</t>
  </si>
  <si>
    <t>(-31.2)</t>
  </si>
  <si>
    <t>(33.2)</t>
  </si>
  <si>
    <t>(-3.6)</t>
  </si>
  <si>
    <t>(-42.3)</t>
  </si>
  <si>
    <t xml:space="preserve">         a. Public Sector Undertakings</t>
  </si>
  <si>
    <t>-</t>
  </si>
  <si>
    <t xml:space="preserve">         b. Government Companies</t>
  </si>
  <si>
    <t xml:space="preserve">         c. Banks/Financial Institutions</t>
  </si>
  <si>
    <t xml:space="preserve">   3. Sub Total (1+2)</t>
  </si>
  <si>
    <t>(23.1)</t>
  </si>
  <si>
    <t>(178.8)</t>
  </si>
  <si>
    <t>(47.7)</t>
  </si>
  <si>
    <t>(-17.4)</t>
  </si>
  <si>
    <t>(-17.7)</t>
  </si>
  <si>
    <t>B. Private Placement</t>
  </si>
  <si>
    <t xml:space="preserve">   1. Private Sector </t>
  </si>
  <si>
    <t>(15.1)</t>
  </si>
  <si>
    <t>(92.1)</t>
  </si>
  <si>
    <t>(-40.7)</t>
  </si>
  <si>
    <t xml:space="preserve">       a. Financial</t>
  </si>
  <si>
    <t xml:space="preserve">       b. Non-financial</t>
  </si>
  <si>
    <t xml:space="preserve">   2. Public Sector </t>
  </si>
  <si>
    <t>(15.9)</t>
  </si>
  <si>
    <t>(5.9)</t>
  </si>
  <si>
    <t xml:space="preserve">        a. Financial</t>
  </si>
  <si>
    <t xml:space="preserve">        b. Non-financial</t>
  </si>
  <si>
    <t xml:space="preserve">   3. Sub-Total (1+2)</t>
  </si>
  <si>
    <t>(15.5)</t>
  </si>
  <si>
    <t>(30.5)</t>
  </si>
  <si>
    <t>(-11.5)</t>
  </si>
  <si>
    <t>C. Total (A+B)</t>
  </si>
  <si>
    <t>Memo Item: Euro Issues</t>
  </si>
  <si>
    <t>(238.7)</t>
  </si>
  <si>
    <t>(8.2)</t>
  </si>
  <si>
    <t>(-9.6)</t>
  </si>
  <si>
    <t>(43.6)</t>
  </si>
  <si>
    <t>(-43.2)</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</si>
  <si>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</si>
  <si>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</si>
  <si>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</si>
  <si>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</si>
  <si>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(b) : New Capital Issues by Non-Government Public Limited Companies</t>
  </si>
  <si>
    <t>Security &amp; type of Issue</t>
  </si>
  <si>
    <t>2005-06</t>
  </si>
  <si>
    <t>2004-05</t>
  </si>
  <si>
    <t>2003-04</t>
  </si>
  <si>
    <t>2001-02</t>
  </si>
  <si>
    <t>No.of</t>
  </si>
  <si>
    <t>Issues</t>
  </si>
  <si>
    <t>(2)</t>
  </si>
  <si>
    <t>(3)</t>
  </si>
  <si>
    <t>(4)</t>
  </si>
  <si>
    <t>(5)</t>
  </si>
  <si>
    <t>Equity Shares</t>
  </si>
  <si>
    <t>(391.3)</t>
  </si>
  <si>
    <t>(654.3)</t>
  </si>
  <si>
    <t xml:space="preserve">      Prospectus</t>
  </si>
  <si>
    <t>(9)</t>
  </si>
  <si>
    <t>(1087.4)</t>
  </si>
  <si>
    <t>(201.0)</t>
  </si>
  <si>
    <t>(653.7)</t>
  </si>
  <si>
    <t xml:space="preserve">      Rights</t>
  </si>
  <si>
    <t>(190.3)</t>
  </si>
  <si>
    <t>(1)</t>
  </si>
  <si>
    <t>(0.6)</t>
  </si>
  <si>
    <t>Preference Shares</t>
  </si>
  <si>
    <t>Debentures</t>
  </si>
  <si>
    <t xml:space="preserve">     Prospectus</t>
  </si>
  <si>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</si>
  <si>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</si>
  <si>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</si>
  <si>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</si>
  <si>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</si>
  <si>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</si>
  <si>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</si>
  <si>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</si>
  <si>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</si>
  <si>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</si>
  <si>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</si>
  <si>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 xml:space="preserve"> -----------------------------------------</t>
  </si>
  <si>
    <t>----------------------------------------------------------------------------------------------------------------------------------------------------------</t>
  </si>
  <si>
    <t xml:space="preserve"> -----------------------------------------------</t>
  </si>
  <si>
    <t>Equities</t>
  </si>
  <si>
    <t>CCPS</t>
  </si>
  <si>
    <t>Others</t>
  </si>
  <si>
    <t xml:space="preserve"> -------------------------------------</t>
  </si>
  <si>
    <t xml:space="preserve"> ---------------------------------------------</t>
  </si>
  <si>
    <t xml:space="preserve"> ----------------------------------------------</t>
  </si>
  <si>
    <t>At Par</t>
  </si>
  <si>
    <t>At Premium</t>
  </si>
  <si>
    <t>Number</t>
  </si>
  <si>
    <t>2006-07</t>
  </si>
  <si>
    <t>Jun-06</t>
  </si>
  <si>
    <t>May-06</t>
  </si>
  <si>
    <t>April-06</t>
  </si>
  <si>
    <t>March-06</t>
  </si>
  <si>
    <t>February-06</t>
  </si>
  <si>
    <t>January-06</t>
  </si>
  <si>
    <t>December-05</t>
  </si>
  <si>
    <t>November-05</t>
  </si>
  <si>
    <t>October-05</t>
  </si>
  <si>
    <t>September-05</t>
  </si>
  <si>
    <t>August-05</t>
  </si>
  <si>
    <t>July-05</t>
  </si>
  <si>
    <t>June-05</t>
  </si>
  <si>
    <t>May-05</t>
  </si>
  <si>
    <t>April-05</t>
  </si>
  <si>
    <t>2002-03</t>
  </si>
  <si>
    <t>2000-01</t>
  </si>
  <si>
    <t>1997-98</t>
  </si>
  <si>
    <t>1996-97</t>
  </si>
  <si>
    <t>1995-96</t>
  </si>
  <si>
    <t>1994-95</t>
  </si>
  <si>
    <t>1993-94</t>
  </si>
  <si>
    <t>Note: Instrument-wise break up may not tally to total number of issues, as for one issue there could be more than one instruments.</t>
  </si>
  <si>
    <t xml:space="preserve">        Blanks means not available</t>
  </si>
  <si>
    <t xml:space="preserve">        Others includes among other instruments, PCDs,FCDs,NCDs,OCCPs and OFCDs.</t>
  </si>
  <si>
    <t xml:space="preserve">         FCDs:Fully convertible debntures,PCDs: Partly convertible debentures, NCDs: Non-convertible debentures, OFCDs: Optionally fully convrtible debentures and OCCPS : Optionally convertible cumulative preference shares.</t>
  </si>
  <si>
    <t>Source: SEBI Bulletin.</t>
  </si>
  <si>
    <t xml:space="preserve"> (d): Capital Raised: Category- Wise, Issue Type and Sector- Wise </t>
  </si>
  <si>
    <t>Category- Wise</t>
  </si>
  <si>
    <t>Issue Type</t>
  </si>
  <si>
    <t>Sector- Wise</t>
  </si>
  <si>
    <t xml:space="preserve"> ------------------------------------</t>
  </si>
  <si>
    <t xml:space="preserve"> --------------------------------------------</t>
  </si>
  <si>
    <t>---------------------------------------</t>
  </si>
  <si>
    <t>-------------------------------------</t>
  </si>
  <si>
    <t>Public</t>
  </si>
  <si>
    <t>Rights</t>
  </si>
  <si>
    <t>Listed</t>
  </si>
  <si>
    <t>IPOs</t>
  </si>
  <si>
    <t>Private*</t>
  </si>
  <si>
    <t xml:space="preserve"> ---------------------------------------</t>
  </si>
  <si>
    <t>June-06</t>
  </si>
  <si>
    <t>na</t>
  </si>
  <si>
    <t xml:space="preserve">         * Joint sector issues , if any, have been clubbed with private sector for the respective period.</t>
  </si>
  <si>
    <t xml:space="preserve"> (e): Capital Raised: Region- Wise </t>
  </si>
  <si>
    <t>Region- Wise</t>
  </si>
  <si>
    <t>-----------------------------------------------------------------------------------</t>
  </si>
  <si>
    <t>-----------------------</t>
  </si>
  <si>
    <t>Northern</t>
  </si>
  <si>
    <t>Eastern</t>
  </si>
  <si>
    <t>Western</t>
  </si>
  <si>
    <t>Southern</t>
  </si>
  <si>
    <t xml:space="preserve"> ----------------------------------------</t>
  </si>
  <si>
    <t>Note: Blank means not available</t>
  </si>
  <si>
    <t xml:space="preserve"> (f): Capital Raised:Industry-Wise Classification</t>
  </si>
  <si>
    <t>Industry</t>
  </si>
  <si>
    <t>Jun-05</t>
  </si>
  <si>
    <t>Banking/FIs</t>
  </si>
  <si>
    <t>Cement and Const.</t>
  </si>
  <si>
    <t>Chemical</t>
  </si>
  <si>
    <t>Electronics</t>
  </si>
  <si>
    <t>Engineering</t>
  </si>
  <si>
    <t>Entertainment</t>
  </si>
  <si>
    <t>Finance</t>
  </si>
  <si>
    <t>Food Processing</t>
  </si>
  <si>
    <t>Health Care</t>
  </si>
  <si>
    <t>IT</t>
  </si>
  <si>
    <t>Paper &amp; Pulp</t>
  </si>
  <si>
    <t>Plastic</t>
  </si>
  <si>
    <t>Power</t>
  </si>
  <si>
    <t>Printing</t>
  </si>
  <si>
    <t>Telecommunication</t>
  </si>
  <si>
    <t>Textile</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</si>
  <si>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</si>
  <si>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</si>
  <si>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</si>
  <si>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</si>
  <si>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</si>
  <si>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</si>
  <si>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</si>
  <si>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</si>
  <si>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</si>
  <si>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</si>
  <si>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</si>
  <si>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</si>
  <si>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</si>
  <si>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</si>
  <si>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</si>
  <si>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</si>
  <si>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</si>
  <si>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</si>
  <si>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</si>
  <si>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</si>
  <si>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</si>
  <si>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</si>
  <si>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</si>
  <si>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</si>
  <si>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</si>
  <si>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</si>
  <si>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</si>
  <si>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</si>
  <si>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</si>
  <si>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</si>
  <si>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Mar-05</t>
  </si>
  <si>
    <t>February-05</t>
  </si>
  <si>
    <t>January-05</t>
  </si>
  <si>
    <t>December-04</t>
  </si>
  <si>
    <t>November-04</t>
  </si>
  <si>
    <t>October-04</t>
  </si>
  <si>
    <t>September-04</t>
  </si>
  <si>
    <t>August-04</t>
  </si>
  <si>
    <t>Jun-04</t>
  </si>
  <si>
    <t>May-04</t>
  </si>
  <si>
    <t>Apr-04</t>
  </si>
  <si>
    <t xml:space="preserve"> 2001-02</t>
  </si>
  <si>
    <t xml:space="preserve"> 1999-00</t>
  </si>
  <si>
    <t xml:space="preserve"> 1998-99</t>
  </si>
  <si>
    <t xml:space="preserve"> 1997-98</t>
  </si>
  <si>
    <t xml:space="preserve"> 1996-97</t>
  </si>
  <si>
    <t xml:space="preserve"> 1995-96</t>
  </si>
  <si>
    <t>Nov 94-Mar 95</t>
  </si>
  <si>
    <t xml:space="preserve"> * : At the end of the period ,na : Not available</t>
  </si>
  <si>
    <t xml:space="preserve"> @ : Excludes suspended securities</t>
  </si>
  <si>
    <t xml:space="preserve">       $  Permitted to trade are those securities not listed in the NSE</t>
  </si>
  <si>
    <t xml:space="preserve">With effect from April 2005 number of securities traded are provided instead </t>
  </si>
  <si>
    <t>of number of companies</t>
  </si>
  <si>
    <t>(h) : Business Growth on the Wholesale Debt Segment of NSE</t>
  </si>
  <si>
    <t>Month / Year</t>
  </si>
  <si>
    <t>Number of</t>
  </si>
  <si>
    <t>Average daily</t>
  </si>
  <si>
    <t xml:space="preserve"> (Rs. Crore)</t>
  </si>
  <si>
    <t>trade size</t>
  </si>
  <si>
    <t>Jun 05</t>
  </si>
  <si>
    <t>May 05</t>
  </si>
  <si>
    <t>Apr 05</t>
  </si>
  <si>
    <t>March 05</t>
  </si>
  <si>
    <t>July-04</t>
  </si>
  <si>
    <t>Jun 04</t>
  </si>
  <si>
    <t>May 04</t>
  </si>
  <si>
    <t>Apr 04</t>
  </si>
  <si>
    <t>Jun 94- Mar 95</t>
  </si>
  <si>
    <t>Source : NSE News (Various issues)</t>
  </si>
  <si>
    <t>(i) : Settlement Statistics of NSE</t>
  </si>
  <si>
    <t xml:space="preserve">                                                                                                                                                                                                                                                                                                                                                                             </t>
  </si>
  <si>
    <t>Quantity of</t>
  </si>
  <si>
    <t>Per cent of</t>
  </si>
  <si>
    <t>Value of</t>
  </si>
  <si>
    <t>Percentage</t>
  </si>
  <si>
    <t>Delivered</t>
  </si>
  <si>
    <t xml:space="preserve">Per cent of </t>
  </si>
  <si>
    <t>Short delivery</t>
  </si>
  <si>
    <t>Per cent</t>
  </si>
  <si>
    <t>Funds</t>
  </si>
  <si>
    <t xml:space="preserve"> (million)</t>
  </si>
  <si>
    <t>Shares</t>
  </si>
  <si>
    <t>delievred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</si>
  <si>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</si>
  <si>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</si>
  <si>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</si>
  <si>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</si>
  <si>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</si>
  <si>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</si>
  <si>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</si>
  <si>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</si>
  <si>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</si>
  <si>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</si>
  <si>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</si>
  <si>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</si>
  <si>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</si>
  <si>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delivered</t>
  </si>
  <si>
    <t>quantity)</t>
  </si>
  <si>
    <t>delivery to</t>
  </si>
  <si>
    <t>to traded</t>
  </si>
  <si>
    <t>shares</t>
  </si>
  <si>
    <t>total delivered</t>
  </si>
  <si>
    <t xml:space="preserve">value to total </t>
  </si>
  <si>
    <t>delivery</t>
  </si>
  <si>
    <t>delivered value</t>
  </si>
  <si>
    <t>(6)</t>
  </si>
  <si>
    <t>(7)</t>
  </si>
  <si>
    <t>(8)</t>
  </si>
  <si>
    <t>(10)</t>
  </si>
  <si>
    <t>(11)</t>
  </si>
  <si>
    <t>(12)</t>
  </si>
  <si>
    <t>(13)</t>
  </si>
  <si>
    <t>(14)</t>
  </si>
  <si>
    <t>(15)</t>
  </si>
  <si>
    <t>March-05</t>
  </si>
  <si>
    <t xml:space="preserve">Nov 94-Mar 95 </t>
  </si>
  <si>
    <t>Source: SEBI Bulletin: Vol.3.Number 11 (November).</t>
  </si>
  <si>
    <t xml:space="preserve">(j) : Trade and Settlement Statistics of Bombay Stock Exchange </t>
  </si>
  <si>
    <t>Total deliveries</t>
  </si>
  <si>
    <t>Per cent of total turnover</t>
  </si>
  <si>
    <t>average daily</t>
  </si>
  <si>
    <t>---------------------------------------------</t>
  </si>
  <si>
    <t>--------------------------------------------</t>
  </si>
  <si>
    <t>(lakhs)</t>
  </si>
  <si>
    <t>(estimated)</t>
  </si>
  <si>
    <t>(crore)</t>
  </si>
  <si>
    <t xml:space="preserve">(Rs crore) </t>
  </si>
  <si>
    <t xml:space="preserve"> (crore)</t>
  </si>
  <si>
    <t>June-04</t>
  </si>
  <si>
    <t>1993-92</t>
  </si>
  <si>
    <t>1992-93</t>
  </si>
  <si>
    <t>Source: SEBI Bulletin:</t>
  </si>
  <si>
    <t>* : Cumulative from January</t>
  </si>
  <si>
    <t xml:space="preserve">(k) : Investment by Foreign Institutional Investors in Secondary Market </t>
  </si>
  <si>
    <t>Month</t>
  </si>
  <si>
    <t>FIIs sales</t>
  </si>
  <si>
    <t xml:space="preserve">Net FIIs </t>
  </si>
  <si>
    <t>FIIs purchases</t>
  </si>
  <si>
    <t>registered</t>
  </si>
  <si>
    <t>in secondary</t>
  </si>
  <si>
    <t>investment in</t>
  </si>
  <si>
    <t xml:space="preserve">investment </t>
  </si>
  <si>
    <t>FIIs</t>
  </si>
  <si>
    <t>secondary</t>
  </si>
  <si>
    <t>market</t>
  </si>
  <si>
    <t>market (Debt)</t>
  </si>
  <si>
    <t>market in</t>
  </si>
  <si>
    <t>(Equity)</t>
  </si>
  <si>
    <t>market (Equity)</t>
  </si>
  <si>
    <t>(All-India)</t>
  </si>
  <si>
    <t>BSE</t>
  </si>
  <si>
    <t>Mar-06</t>
  </si>
  <si>
    <t>Feb-06</t>
  </si>
  <si>
    <t>jan-06</t>
  </si>
  <si>
    <t>Dec-05</t>
  </si>
  <si>
    <t>Nov-05</t>
  </si>
  <si>
    <t>Oct-05</t>
  </si>
  <si>
    <t>Sep-05</t>
  </si>
  <si>
    <t>Aug-05</t>
  </si>
  <si>
    <t>Jul-05</t>
  </si>
  <si>
    <t>Apr-05</t>
  </si>
  <si>
    <t>Feb-05</t>
  </si>
  <si>
    <t>Jan-05</t>
  </si>
  <si>
    <t>Oct.04</t>
  </si>
  <si>
    <t>Sep.04</t>
  </si>
  <si>
    <t>Aug.04</t>
  </si>
  <si>
    <t>July.04</t>
  </si>
  <si>
    <t>June.04</t>
  </si>
  <si>
    <t>Source : The BSE Stock Exchange Review (Various issues) (Mumbai)</t>
  </si>
  <si>
    <t xml:space="preserve">(l) : Growth of Derivatives Segment in National Stock Exchange </t>
  </si>
  <si>
    <t>Index Options</t>
  </si>
  <si>
    <t>Stock Options</t>
  </si>
  <si>
    <t>Index Futures</t>
  </si>
  <si>
    <t>Stock Futures</t>
  </si>
  <si>
    <t>Call</t>
  </si>
  <si>
    <t>Put</t>
  </si>
  <si>
    <t>----------------------------------------</t>
  </si>
  <si>
    <t xml:space="preserve">  ----------------------------------------------</t>
  </si>
  <si>
    <t xml:space="preserve">  -------------------------------------------</t>
  </si>
  <si>
    <t xml:space="preserve"> ------------------------------------------</t>
  </si>
  <si>
    <t xml:space="preserve"> -----------------------------</t>
  </si>
  <si>
    <t>Notional</t>
  </si>
  <si>
    <t>contracts</t>
  </si>
  <si>
    <t>Mar-04</t>
  </si>
  <si>
    <t>Feb-04</t>
  </si>
  <si>
    <t>Dec 03</t>
  </si>
  <si>
    <t>Nov 03</t>
  </si>
  <si>
    <t>Oct 03</t>
  </si>
  <si>
    <t>Sep 03</t>
  </si>
  <si>
    <t>August.03</t>
  </si>
  <si>
    <t>July.03</t>
  </si>
  <si>
    <t>June.03</t>
  </si>
  <si>
    <t>May.03</t>
  </si>
  <si>
    <t>Apr.03</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</si>
  <si>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</si>
  <si>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</si>
  <si>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</si>
  <si>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</si>
  <si>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</si>
  <si>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</si>
  <si>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</si>
  <si>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</si>
  <si>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t>
  </si>
  <si>
    <t>----------------------</t>
  </si>
  <si>
    <t>Average</t>
  </si>
  <si>
    <t>value of</t>
  </si>
  <si>
    <t>Jul-04</t>
  </si>
  <si>
    <t xml:space="preserve"> (-) Means the period when Derivative trade was not operational.</t>
  </si>
  <si>
    <t>Notes : In BSE Sensex futures, Sensex options, Stock options and Stock futures were introduced in April 2001, June 2001, July 2001 and November 2001 respectively.</t>
  </si>
  <si>
    <t>Source: SEBI Bulletin: Vol.3.Number 8 (August)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</si>
  <si>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</si>
  <si>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</si>
  <si>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</si>
  <si>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</si>
  <si>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</si>
  <si>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</si>
  <si>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</si>
  <si>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</si>
  <si>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</si>
  <si>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</si>
  <si>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</si>
  <si>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</si>
  <si>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</si>
  <si>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</si>
  <si>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</si>
  <si>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</si>
  <si>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 xml:space="preserve"> 1994-95</t>
  </si>
  <si>
    <t xml:space="preserve"> 1993-94</t>
  </si>
  <si>
    <t xml:space="preserve"> 1992-93</t>
  </si>
  <si>
    <t xml:space="preserve"> 1991-92</t>
  </si>
  <si>
    <t xml:space="preserve"> 1990-91</t>
  </si>
  <si>
    <t xml:space="preserve"> 1989-90</t>
  </si>
  <si>
    <t xml:space="preserve"> 1988-89</t>
  </si>
  <si>
    <t xml:space="preserve"> 1987-88</t>
  </si>
  <si>
    <t xml:space="preserve"> 1986-87</t>
  </si>
  <si>
    <t>*  Exclude re-investment sale.</t>
  </si>
  <si>
    <t xml:space="preserve"> (-) means not available</t>
  </si>
  <si>
    <t>Notes : Data exclude amount mobilised by off-shore funds and through roll-over schemes.</t>
  </si>
  <si>
    <t xml:space="preserve">               For UTI, the figures are gross value (with premium) of net sales under all domestic schemes and for other mutual funds, figure</t>
  </si>
  <si>
    <t xml:space="preserve">               represent net sales under all on-going schemes.</t>
  </si>
  <si>
    <t>Source : AMFI site (www.amfi.com), Handbook of Statistics on Indian Economy</t>
  </si>
  <si>
    <t xml:space="preserve">(o) : Accretion of Funds with Mutual Funds : Details of Sales and Purchases </t>
  </si>
  <si>
    <t>Asset under</t>
  </si>
  <si>
    <t>---------------------</t>
  </si>
  <si>
    <t>------------------</t>
  </si>
  <si>
    <t>management</t>
  </si>
  <si>
    <t xml:space="preserve">          ----------------------------------------------------</t>
  </si>
  <si>
    <t>-----------------</t>
  </si>
  <si>
    <t>Sale</t>
  </si>
  <si>
    <t>Purchase</t>
  </si>
  <si>
    <t>Net</t>
  </si>
  <si>
    <t>31.03.2006</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</si>
  <si>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</si>
  <si>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</si>
  <si>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</si>
  <si>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</si>
  <si>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</si>
  <si>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</si>
  <si>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</si>
  <si>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</si>
  <si>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</si>
  <si>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</si>
  <si>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</si>
  <si>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</si>
  <si>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</si>
  <si>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Source : AMFI Site (www.amfi.com)</t>
  </si>
  <si>
    <t xml:space="preserve"> (p) : Resources Mobilised by Mutual Funds</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</si>
  <si>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</si>
  <si>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</si>
  <si>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</si>
  <si>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</si>
  <si>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</si>
  <si>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</si>
  <si>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</si>
  <si>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</si>
  <si>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</si>
  <si>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</si>
  <si>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</si>
  <si>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</si>
  <si>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</si>
  <si>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</si>
  <si>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</si>
  <si>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2005-06 so far</t>
  </si>
  <si>
    <t xml:space="preserve">Ago </t>
  </si>
  <si>
    <t>Trough</t>
  </si>
  <si>
    <t>Peak</t>
  </si>
  <si>
    <t>BSE Sensitive Index (1978-79=100)</t>
  </si>
  <si>
    <t>11280(73.7)</t>
  </si>
  <si>
    <t>6493(16.1)</t>
  </si>
  <si>
    <t>5591(83.4)</t>
  </si>
  <si>
    <t>3049(-12.1)</t>
  </si>
  <si>
    <t>BSE-100 (1983-84=100)</t>
  </si>
  <si>
    <t>5904(69.6)</t>
  </si>
  <si>
    <t>3482(17.4)</t>
  </si>
  <si>
    <t>2966(97.7)</t>
  </si>
  <si>
    <t>1501(-12.6)</t>
  </si>
  <si>
    <t>BSE-200 (1989-90=100)</t>
  </si>
  <si>
    <t>1413(62.8)</t>
  </si>
  <si>
    <t>868(733.5)</t>
  </si>
  <si>
    <t>734(104.3)</t>
  </si>
  <si>
    <t>359(-8.8)</t>
  </si>
  <si>
    <t>S&amp;P CNX Nifty (Nov 3,1995=1000)</t>
  </si>
  <si>
    <t>3403(67.1)</t>
  </si>
  <si>
    <t>2036(14.9)</t>
  </si>
  <si>
    <t>1772(81.1)</t>
  </si>
  <si>
    <t>978(-13.4)</t>
  </si>
  <si>
    <t>Skindia GDR Index (Jan 2, 1995=1000)</t>
  </si>
  <si>
    <t>1749(49.4)</t>
  </si>
  <si>
    <t>1170(16.8)</t>
  </si>
  <si>
    <t>1002(101.9)</t>
  </si>
  <si>
    <t>496(-10.7)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</si>
  <si>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</si>
  <si>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</si>
  <si>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</si>
  <si>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</si>
  <si>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Index</t>
  </si>
  <si>
    <t>Open</t>
  </si>
  <si>
    <t>High</t>
  </si>
  <si>
    <t>Low</t>
  </si>
  <si>
    <t>Close</t>
  </si>
  <si>
    <t xml:space="preserve">Previous </t>
  </si>
  <si>
    <t>Change(Pts)</t>
  </si>
  <si>
    <t>Change(%)</t>
  </si>
  <si>
    <t>BANKEX</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</si>
  <si>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</si>
  <si>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</si>
  <si>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</si>
  <si>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</si>
  <si>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</si>
  <si>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</si>
  <si>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</si>
  <si>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</si>
  <si>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</si>
  <si>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</si>
  <si>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</si>
  <si>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</si>
  <si>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</si>
  <si>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</si>
  <si>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</si>
  <si>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</si>
  <si>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</si>
  <si>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</si>
  <si>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</si>
  <si>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Source : NSE Site (www.nseindia.com)</t>
  </si>
  <si>
    <t>Derivatives Market Activity (Daily)</t>
  </si>
  <si>
    <t>Trade Volume</t>
  </si>
  <si>
    <t xml:space="preserve">Notional </t>
  </si>
  <si>
    <t>Open Interest</t>
  </si>
  <si>
    <t xml:space="preserve">NSE </t>
  </si>
  <si>
    <t xml:space="preserve">Notional Value </t>
  </si>
  <si>
    <t>( in ' 000)</t>
  </si>
  <si>
    <t>(in ' lakh)</t>
  </si>
  <si>
    <t>(Rs Lakh)</t>
  </si>
  <si>
    <t>(Rs.lakh)</t>
  </si>
  <si>
    <t>Sensex Futures</t>
  </si>
  <si>
    <t>Nifty Futures</t>
  </si>
  <si>
    <t>Sensex Options</t>
  </si>
  <si>
    <t>Nifty Options</t>
  </si>
  <si>
    <t xml:space="preserve">                   Call option</t>
  </si>
  <si>
    <t xml:space="preserve">    Call Option</t>
  </si>
  <si>
    <t xml:space="preserve">                   Put option</t>
  </si>
  <si>
    <t xml:space="preserve">    Put Option</t>
  </si>
  <si>
    <t xml:space="preserve">     Put Option</t>
  </si>
  <si>
    <t>Derivatives Market Activity(Daily)</t>
  </si>
  <si>
    <t xml:space="preserve">Open Interest </t>
  </si>
  <si>
    <t xml:space="preserve"> </t>
  </si>
  <si>
    <t>close</t>
  </si>
  <si>
    <t xml:space="preserve">  </t>
  </si>
  <si>
    <t xml:space="preserve">CNX Midcap  </t>
  </si>
  <si>
    <t>Table 13 : Capital Market</t>
  </si>
  <si>
    <t>July-06</t>
  </si>
  <si>
    <t>Jul-06</t>
  </si>
  <si>
    <t>SENSEX</t>
  </si>
  <si>
    <t>MIDCAP</t>
  </si>
  <si>
    <t>SMLCAP</t>
  </si>
  <si>
    <t>BSE-100</t>
  </si>
  <si>
    <t>BSE-200</t>
  </si>
  <si>
    <t>BSE-500</t>
  </si>
  <si>
    <t>BSE Sectoral Indices</t>
  </si>
  <si>
    <t>AUTO</t>
  </si>
  <si>
    <t>CD</t>
  </si>
  <si>
    <t>CG</t>
  </si>
  <si>
    <t>FMCG</t>
  </si>
  <si>
    <t>HC</t>
  </si>
  <si>
    <t>METAL</t>
  </si>
  <si>
    <t>OIL&amp;GAS</t>
  </si>
  <si>
    <t>PSU</t>
  </si>
  <si>
    <t>TECk</t>
  </si>
  <si>
    <t>BSE Dollex Indices</t>
  </si>
  <si>
    <t>DOLLEX-30</t>
  </si>
  <si>
    <t>DOLLEX-100</t>
  </si>
  <si>
    <t>DOLLEX-200</t>
  </si>
  <si>
    <t>August-06</t>
  </si>
  <si>
    <t xml:space="preserve">    FIIs purchases</t>
  </si>
  <si>
    <t>market in BSE</t>
  </si>
  <si>
    <t>Aug-06</t>
  </si>
  <si>
    <t>Total turnover</t>
  </si>
  <si>
    <t xml:space="preserve">         2002-03 (P)</t>
  </si>
  <si>
    <t xml:space="preserve">             2001-02 </t>
  </si>
  <si>
    <t>No. of trades</t>
  </si>
  <si>
    <t>No. of shares</t>
  </si>
  <si>
    <t xml:space="preserve">               Interest Rate Futures</t>
  </si>
  <si>
    <t xml:space="preserve">Number of </t>
  </si>
  <si>
    <r>
      <t xml:space="preserve">     Rights </t>
    </r>
    <r>
      <rPr>
        <i/>
        <sz val="10"/>
        <color indexed="8"/>
        <rFont val="Arial"/>
        <family val="2"/>
      </rPr>
      <t>of which</t>
    </r>
  </si>
  <si>
    <t>September-06</t>
  </si>
  <si>
    <t>Sep-06</t>
  </si>
  <si>
    <t>2006-07(Apr-Oct)</t>
  </si>
  <si>
    <t>October-06</t>
  </si>
  <si>
    <t>2005-06 (Apr-Oct)</t>
  </si>
  <si>
    <t>2006-07 (Apr-Oct)</t>
  </si>
  <si>
    <t>Oct-06</t>
  </si>
  <si>
    <t>2005-06(Apr-Oct)</t>
  </si>
  <si>
    <r>
      <t xml:space="preserve">          predominently foreign</t>
    </r>
    <r>
      <rPr>
        <b/>
        <sz val="10"/>
        <rFont val="Arial"/>
        <family val="2"/>
      </rPr>
      <t>@</t>
    </r>
  </si>
  <si>
    <t>April-September</t>
  </si>
  <si>
    <t>Apr-Oct-06</t>
  </si>
  <si>
    <t>Apr-Oct-05</t>
  </si>
  <si>
    <t>October -06</t>
  </si>
  <si>
    <t>30.11.2006</t>
  </si>
  <si>
    <t>30.11.2005</t>
  </si>
  <si>
    <t>April-November 2006</t>
  </si>
  <si>
    <t>April- November -2005</t>
  </si>
  <si>
    <t>Dec 08,06</t>
  </si>
  <si>
    <t>Net FII investment in (US $ mn) Equities</t>
  </si>
  <si>
    <t>45260(26.0)</t>
  </si>
  <si>
    <t>35926(39.5)</t>
  </si>
  <si>
    <t>25754(62.9)</t>
  </si>
  <si>
    <t>15805(3.7)</t>
  </si>
  <si>
    <t>December 04,2006</t>
  </si>
  <si>
    <t xml:space="preserve">Mixed sentiments prevailed in the market today resulting in NIFTY moving on both sides before closing marginally up from it's previous close. </t>
  </si>
  <si>
    <t xml:space="preserve"> The S&amp;P CNX Nifty closed at 4001.00 up by 3.40 points.</t>
  </si>
  <si>
    <t>December 05,2006</t>
  </si>
  <si>
    <t>Market opened on a firm note and moved in a broad range till the afternoon session; however after that it witnessed a fall but recovered towards the closing hours of markets</t>
  </si>
  <si>
    <t xml:space="preserve"> to end higher than earlier day’s close.  The S&amp;P CNX Nifty closed at 4015.75; up by 14.75 points.</t>
  </si>
  <si>
    <t>December 06,2006</t>
  </si>
  <si>
    <t xml:space="preserve">Market opened on a positive note but lost its gains in early afternoon session, as prices of equities couldn’t maintain their early gains. It remained in the negative territory throughout </t>
  </si>
  <si>
    <t>the trading session before closing marginally higher by 0.20 points over previous days close.  The S&amp;P CNX Nifty closed at 4015.95; up by 0.20 points.</t>
  </si>
  <si>
    <t>December 07,2006</t>
  </si>
  <si>
    <t xml:space="preserve">The market opened on a positive note and thereafter immediately slipped in the red witnessing volatility during the day and ended with a small gain.  </t>
  </si>
  <si>
    <t>The S&amp;P CNX Nifty closed at 4015.35; down by 0.60 points.</t>
  </si>
  <si>
    <t>December 08,2006</t>
  </si>
  <si>
    <t>The market sentiment continued to remain depressed today as prices of equities witnessed a steady decline.  NIFTY opened on a positive note, but witnessed a fall and</t>
  </si>
  <si>
    <t xml:space="preserve"> remained in the negative territory throughout the trading session and witnessed a further fall in last half an hour.  The S&amp;P CNX Nifty closed at 3962.00; down by 53.35 points.</t>
  </si>
  <si>
    <t xml:space="preserve">                                2002-03</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</si>
  <si>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</si>
  <si>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</si>
  <si>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</si>
  <si>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</si>
  <si>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</si>
  <si>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</si>
  <si>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</si>
  <si>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</si>
  <si>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</si>
  <si>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</si>
  <si>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</si>
  <si>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</si>
  <si>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</si>
  <si>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</si>
  <si>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</si>
  <si>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</si>
  <si>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</si>
  <si>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</si>
  <si>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</si>
  <si>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</si>
  <si>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</si>
  <si>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</si>
  <si>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</si>
  <si>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</si>
  <si>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</si>
  <si>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</si>
  <si>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</si>
  <si>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</si>
  <si>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</si>
  <si>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</si>
  <si>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</si>
  <si>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</si>
  <si>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</si>
  <si>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</si>
  <si>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Stock Market Activities: Daily Quotations</t>
  </si>
  <si>
    <t>Back</t>
  </si>
  <si>
    <t>Table (r)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</si>
</sst>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
    <numFmt numFmtId="176" formatCode="0\ "/>
    <numFmt numFmtId="177" formatCode="mmmm\ d\,\ yyyy"/>
    <numFmt numFmtId="178" formatCode="\(0.0\);\(\-0.0\)"/>
    <numFmt numFmtId="179" formatCode="\(00\)"/>
  </numFmts>
  <fonts count="18">
    <font>
      <sz val="10"/>
      <name val="Arial"/>
      <family val="0"/>
    </font>
    <font>
      <u val="single"/>
      <sz val="10"/>
      <color indexed="12"/>
      <name val="Arial"/>
      <family val="0"/>
    </font>
    <font>
      <u val="single"/>
      <sz val="10"/>
      <color indexed="36"/>
      <name val="Arial"/>
      <family val="0"/>
    </font>
    <font>
      <sz val="11"/>
      <name val="Arial"/>
      <family val="0"/>
    </font>
    <font>
      <b/>
      <sz val="8"/>
      <name val="Tahoma"/>
      <family val="0"/>
    </font>
    <font>
      <sz val="8"/>
      <name val="Tahoma"/>
      <family val="0"/>
    </font>
    <font>
      <b/>
      <sz val="10"/>
      <color indexed="8"/>
      <name val="Arial"/>
      <family val="2"/>
    </font>
    <font>
      <sz val="10"/>
      <color indexed="8"/>
      <name val="Arial"/>
      <family val="2"/>
    </font>
    <font>
      <b/>
      <sz val="10"/>
      <name val="Arial"/>
      <family val="2"/>
    </font>
    <font>
      <i/>
      <sz val="10"/>
      <name val="Arial"/>
      <family val="2"/>
    </font>
    <font>
      <b/>
      <i/>
      <sz val="10"/>
      <name val="Arial"/>
      <family val="2"/>
    </font>
    <font>
      <sz val="10"/>
      <name val="Times New Roman"/>
      <family val="1"/>
    </font>
    <font>
      <sz val="10"/>
      <color indexed="56"/>
      <name val="Arial"/>
      <family val="2"/>
    </font>
    <font>
      <sz val="10"/>
      <color indexed="10"/>
      <name val="Arial"/>
      <family val="2"/>
    </font>
    <font>
      <i/>
      <sz val="10"/>
      <color indexed="8"/>
      <name val="Arial"/>
      <family val="2"/>
    </font>
    <font>
      <sz val="9"/>
      <name val="Arial"/>
      <family val="2"/>
    </font>
    <font>
      <b/>
      <u val="single"/>
      <sz val="10"/>
      <color indexed="12"/>
      <name val="Arial"/>
      <family val="2"/>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78">
    <xf numFmtId="0" fontId="0" fillId="0" borderId="0" xfId="0" applyAlignment="1">
      <alignment/>
    </xf>
    <xf numFmtId="0" fontId="3" fillId="0" borderId="0" xfId="0" applyFont="1" applyAlignment="1">
      <alignment/>
    </xf>
    <xf numFmtId="0" fontId="6" fillId="0" borderId="0" xfId="0" applyFont="1" applyAlignment="1">
      <alignment/>
    </xf>
    <xf numFmtId="0" fontId="7" fillId="0" borderId="0" xfId="0" applyFont="1" applyAlignment="1" quotePrefix="1">
      <alignment horizontal="center"/>
    </xf>
    <xf numFmtId="0" fontId="7" fillId="0" borderId="1" xfId="0" applyFont="1" applyBorder="1" applyAlignment="1" quotePrefix="1">
      <alignment horizontal="center"/>
    </xf>
    <xf numFmtId="0" fontId="7" fillId="0" borderId="0" xfId="0" applyFont="1" applyAlignment="1" quotePrefix="1">
      <alignment horizontal="right"/>
    </xf>
    <xf numFmtId="0" fontId="7" fillId="0" borderId="0" xfId="0" applyFont="1" applyAlignment="1" quotePrefix="1">
      <alignment/>
    </xf>
    <xf numFmtId="0" fontId="0" fillId="0" borderId="0" xfId="0" applyFont="1" applyAlignment="1">
      <alignment/>
    </xf>
    <xf numFmtId="0" fontId="0" fillId="0" borderId="0" xfId="0" applyFont="1" applyAlignment="1">
      <alignment/>
    </xf>
    <xf numFmtId="0" fontId="8" fillId="2" borderId="1" xfId="0" applyFont="1" applyFill="1" applyBorder="1" applyAlignment="1">
      <alignment/>
    </xf>
    <xf numFmtId="0" fontId="0" fillId="2" borderId="1" xfId="0" applyFont="1" applyFill="1" applyBorder="1" applyAlignment="1">
      <alignment/>
    </xf>
    <xf numFmtId="0" fontId="0" fillId="0" borderId="0" xfId="0" applyFont="1" applyAlignment="1">
      <alignment/>
    </xf>
    <xf numFmtId="15" fontId="0" fillId="2" borderId="1" xfId="0" applyNumberFormat="1" applyFont="1" applyFill="1" applyBorder="1" applyAlignment="1">
      <alignment/>
    </xf>
    <xf numFmtId="0" fontId="0" fillId="2" borderId="0" xfId="0" applyFont="1" applyFill="1" applyBorder="1" applyAlignment="1">
      <alignment/>
    </xf>
    <xf numFmtId="0" fontId="0" fillId="0" borderId="0" xfId="0" applyFont="1" applyBorder="1" applyAlignment="1">
      <alignment/>
    </xf>
    <xf numFmtId="0" fontId="0" fillId="0" borderId="0" xfId="0" applyFont="1" applyAlignment="1">
      <alignment horizontal="right"/>
    </xf>
    <xf numFmtId="0" fontId="0" fillId="0" borderId="1" xfId="0" applyFont="1" applyBorder="1" applyAlignment="1">
      <alignment/>
    </xf>
    <xf numFmtId="0" fontId="0" fillId="0" borderId="1" xfId="0" applyFont="1" applyBorder="1" applyAlignment="1">
      <alignment horizontal="right"/>
    </xf>
    <xf numFmtId="175" fontId="0" fillId="0" borderId="2" xfId="0" applyNumberFormat="1" applyFont="1" applyBorder="1" applyAlignment="1">
      <alignment horizontal="left"/>
    </xf>
    <xf numFmtId="175" fontId="0" fillId="0" borderId="1" xfId="0" applyNumberFormat="1" applyFont="1" applyBorder="1" applyAlignment="1">
      <alignment/>
    </xf>
    <xf numFmtId="175" fontId="0" fillId="0" borderId="0" xfId="0" applyNumberFormat="1" applyFont="1" applyAlignment="1">
      <alignment/>
    </xf>
    <xf numFmtId="175" fontId="0" fillId="0" borderId="0" xfId="0" applyNumberFormat="1" applyFont="1" applyBorder="1" applyAlignment="1">
      <alignment horizontal="left"/>
    </xf>
    <xf numFmtId="4" fontId="0" fillId="0" borderId="0" xfId="0" applyNumberFormat="1" applyFont="1" applyBorder="1" applyAlignment="1">
      <alignment horizontal="right" wrapText="1"/>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Font="1" applyAlignment="1" quotePrefix="1">
      <alignment/>
    </xf>
    <xf numFmtId="0" fontId="0" fillId="0" borderId="0" xfId="0" applyNumberFormat="1" applyFont="1" applyBorder="1" applyAlignment="1">
      <alignment/>
    </xf>
    <xf numFmtId="0" fontId="0" fillId="0" borderId="0" xfId="0" applyFont="1" applyBorder="1" applyAlignment="1">
      <alignment horizontal="right"/>
    </xf>
    <xf numFmtId="0" fontId="8" fillId="0" borderId="0" xfId="0" applyFont="1" applyBorder="1" applyAlignment="1">
      <alignment/>
    </xf>
    <xf numFmtId="4" fontId="0" fillId="0" borderId="0" xfId="0" applyNumberFormat="1" applyFont="1" applyBorder="1" applyAlignment="1">
      <alignment/>
    </xf>
    <xf numFmtId="0" fontId="0" fillId="0" borderId="0" xfId="0" applyNumberFormat="1" applyFont="1" applyBorder="1" applyAlignment="1" quotePrefix="1">
      <alignment/>
    </xf>
    <xf numFmtId="0" fontId="0" fillId="0" borderId="0" xfId="0" applyFont="1" applyBorder="1" applyAlignment="1" quotePrefix="1">
      <alignment horizontal="right"/>
    </xf>
    <xf numFmtId="0" fontId="0" fillId="0" borderId="0" xfId="0" applyNumberFormat="1" applyFont="1" applyAlignment="1" quotePrefix="1">
      <alignment horizontal="center"/>
    </xf>
    <xf numFmtId="0" fontId="0" fillId="0" borderId="0" xfId="0" applyNumberFormat="1" applyFont="1" applyAlignment="1" quotePrefix="1">
      <alignment/>
    </xf>
    <xf numFmtId="4" fontId="0" fillId="0" borderId="2" xfId="0" applyNumberFormat="1" applyFont="1" applyBorder="1" applyAlignment="1">
      <alignment horizontal="right"/>
    </xf>
    <xf numFmtId="0" fontId="0" fillId="0" borderId="0" xfId="0" applyNumberFormat="1" applyFont="1" applyAlignment="1">
      <alignment/>
    </xf>
    <xf numFmtId="4" fontId="0" fillId="0" borderId="0" xfId="0" applyNumberFormat="1" applyFont="1" applyAlignment="1">
      <alignment/>
    </xf>
    <xf numFmtId="0" fontId="9" fillId="0" borderId="0" xfId="0" applyNumberFormat="1" applyFont="1" applyAlignment="1">
      <alignment/>
    </xf>
    <xf numFmtId="0" fontId="1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wrapText="1"/>
    </xf>
    <xf numFmtId="0" fontId="0" fillId="0" borderId="0" xfId="0" applyFont="1" applyBorder="1" applyAlignment="1">
      <alignment horizontal="left"/>
    </xf>
    <xf numFmtId="0" fontId="0" fillId="0" borderId="0" xfId="0" applyFont="1" applyBorder="1" applyAlignment="1">
      <alignment/>
    </xf>
    <xf numFmtId="0" fontId="0" fillId="0" borderId="0" xfId="0" applyNumberFormat="1" applyFont="1" applyAlignment="1">
      <alignment wrapText="1"/>
    </xf>
    <xf numFmtId="0" fontId="0" fillId="0" borderId="0" xfId="0" applyNumberFormat="1" applyFont="1" applyAlignment="1">
      <alignment horizontal="left" wrapText="1"/>
    </xf>
    <xf numFmtId="0" fontId="0" fillId="0" borderId="0" xfId="0" applyNumberFormat="1" applyFont="1" applyAlignment="1" quotePrefix="1">
      <alignment/>
    </xf>
    <xf numFmtId="0" fontId="0" fillId="0" borderId="0" xfId="0" applyFont="1" applyAlignment="1">
      <alignment horizontal="right" vertical="center"/>
    </xf>
    <xf numFmtId="0" fontId="0" fillId="0" borderId="0" xfId="0" applyNumberFormat="1" applyFont="1" applyAlignment="1">
      <alignment horizontal="justify"/>
    </xf>
    <xf numFmtId="0" fontId="0" fillId="0" borderId="0" xfId="0" applyNumberFormat="1" applyFont="1" applyAlignment="1">
      <alignment/>
    </xf>
    <xf numFmtId="0" fontId="0" fillId="0" borderId="2" xfId="0" applyNumberFormat="1" applyFont="1" applyBorder="1" applyAlignment="1">
      <alignment vertical="center"/>
    </xf>
    <xf numFmtId="0" fontId="0" fillId="0" borderId="2" xfId="0" applyNumberFormat="1" applyFont="1" applyBorder="1" applyAlignment="1">
      <alignment/>
    </xf>
    <xf numFmtId="0" fontId="0" fillId="0" borderId="0" xfId="0" applyNumberFormat="1" applyFont="1" applyBorder="1" applyAlignment="1">
      <alignment horizontal="right" vertical="top" wrapText="1"/>
    </xf>
    <xf numFmtId="0" fontId="7" fillId="0" borderId="0" xfId="0" applyFont="1" applyBorder="1" applyAlignment="1">
      <alignment vertical="top" wrapText="1"/>
    </xf>
    <xf numFmtId="2"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2" fontId="0" fillId="0" borderId="0" xfId="0" applyNumberFormat="1" applyFont="1" applyBorder="1" applyAlignment="1">
      <alignment horizontal="right" wrapText="1"/>
    </xf>
    <xf numFmtId="0" fontId="0" fillId="0" borderId="0" xfId="0" applyNumberFormat="1" applyFont="1" applyBorder="1" applyAlignment="1" quotePrefix="1">
      <alignment horizontal="center"/>
    </xf>
    <xf numFmtId="0" fontId="8" fillId="0" borderId="1" xfId="0" applyNumberFormat="1" applyFont="1" applyBorder="1" applyAlignment="1">
      <alignment/>
    </xf>
    <xf numFmtId="15" fontId="0" fillId="2" borderId="1" xfId="0" applyNumberFormat="1" applyFont="1" applyFill="1" applyBorder="1" applyAlignment="1" quotePrefix="1">
      <alignment/>
    </xf>
    <xf numFmtId="0" fontId="8" fillId="0" borderId="0" xfId="0" applyNumberFormat="1" applyFont="1" applyAlignment="1">
      <alignment/>
    </xf>
    <xf numFmtId="0" fontId="0" fillId="0" borderId="0" xfId="0" applyFont="1" applyAlignment="1">
      <alignment horizontal="center"/>
    </xf>
    <xf numFmtId="0" fontId="8" fillId="0" borderId="0" xfId="0" applyNumberFormat="1" applyFont="1" applyAlignment="1">
      <alignment horizontal="center"/>
    </xf>
    <xf numFmtId="0" fontId="0" fillId="0" borderId="0" xfId="0" applyNumberFormat="1" applyFont="1" applyAlignment="1">
      <alignment horizontal="right"/>
    </xf>
    <xf numFmtId="0" fontId="0" fillId="0" borderId="0" xfId="0" applyFont="1" applyBorder="1" applyAlignment="1">
      <alignment horizontal="center"/>
    </xf>
    <xf numFmtId="0" fontId="0" fillId="0" borderId="0" xfId="0" applyNumberFormat="1" applyFont="1" applyAlignment="1" quotePrefix="1">
      <alignment horizontal="right"/>
    </xf>
    <xf numFmtId="0" fontId="0" fillId="0" borderId="2" xfId="0" applyNumberFormat="1" applyFont="1" applyBorder="1" applyAlignment="1" quotePrefix="1">
      <alignment horizontal="left"/>
    </xf>
    <xf numFmtId="0" fontId="0" fillId="0" borderId="0" xfId="0" applyFont="1" applyBorder="1" applyAlignment="1" quotePrefix="1">
      <alignment horizontal="center"/>
    </xf>
    <xf numFmtId="0" fontId="0" fillId="0" borderId="2" xfId="0" applyNumberFormat="1" applyFont="1" applyBorder="1" applyAlignment="1" quotePrefix="1">
      <alignment horizontal="center"/>
    </xf>
    <xf numFmtId="0" fontId="0" fillId="0" borderId="2" xfId="0" applyNumberFormat="1" applyFont="1" applyBorder="1" applyAlignment="1">
      <alignment/>
    </xf>
    <xf numFmtId="0" fontId="0" fillId="0" borderId="1" xfId="0" applyNumberFormat="1" applyFont="1" applyBorder="1" applyAlignment="1">
      <alignment horizontal="left"/>
    </xf>
    <xf numFmtId="0" fontId="0" fillId="0" borderId="1" xfId="0" applyNumberFormat="1" applyFont="1" applyBorder="1" applyAlignment="1">
      <alignment horizontal="center"/>
    </xf>
    <xf numFmtId="0" fontId="0" fillId="0" borderId="1" xfId="0" applyNumberFormat="1" applyFont="1" applyBorder="1" applyAlignment="1">
      <alignment horizontal="right"/>
    </xf>
    <xf numFmtId="0" fontId="0" fillId="0" borderId="3" xfId="0" applyNumberFormat="1" applyFont="1" applyBorder="1" applyAlignment="1">
      <alignment horizontal="right"/>
    </xf>
    <xf numFmtId="175" fontId="0" fillId="0" borderId="0" xfId="0" applyNumberFormat="1" applyFont="1" applyAlignment="1">
      <alignment horizontal="right"/>
    </xf>
    <xf numFmtId="0" fontId="0" fillId="0" borderId="3" xfId="0" applyFont="1" applyBorder="1" applyAlignment="1">
      <alignment/>
    </xf>
    <xf numFmtId="0" fontId="0" fillId="0" borderId="2" xfId="0" applyFont="1" applyBorder="1" applyAlignment="1">
      <alignment/>
    </xf>
    <xf numFmtId="0" fontId="0" fillId="0" borderId="0" xfId="0" applyFont="1" applyBorder="1" applyAlignment="1" quotePrefix="1">
      <alignment/>
    </xf>
    <xf numFmtId="2" fontId="0" fillId="0" borderId="0" xfId="0" applyNumberFormat="1" applyFont="1" applyBorder="1" applyAlignment="1">
      <alignment/>
    </xf>
    <xf numFmtId="0" fontId="0" fillId="0" borderId="0" xfId="0" applyFont="1" applyBorder="1" applyAlignment="1">
      <alignment wrapText="1"/>
    </xf>
    <xf numFmtId="4" fontId="0" fillId="0" borderId="2" xfId="0" applyNumberFormat="1" applyFont="1" applyBorder="1" applyAlignment="1">
      <alignment horizontal="right" wrapText="1"/>
    </xf>
    <xf numFmtId="0" fontId="9" fillId="0" borderId="0" xfId="0" applyFont="1" applyAlignment="1">
      <alignment/>
    </xf>
    <xf numFmtId="0" fontId="0" fillId="0" borderId="0" xfId="0" applyFont="1" applyAlignment="1">
      <alignment/>
    </xf>
    <xf numFmtId="0" fontId="8" fillId="0" borderId="1" xfId="0" applyFont="1" applyBorder="1" applyAlignment="1" quotePrefix="1">
      <alignment/>
    </xf>
    <xf numFmtId="0" fontId="0" fillId="0" borderId="1" xfId="0" applyFont="1" applyBorder="1" applyAlignment="1" quotePrefix="1">
      <alignment/>
    </xf>
    <xf numFmtId="0" fontId="0" fillId="0" borderId="1" xfId="0" applyFont="1" applyBorder="1" applyAlignment="1">
      <alignment wrapText="1"/>
    </xf>
    <xf numFmtId="0" fontId="0" fillId="0" borderId="0" xfId="0" applyFont="1" applyAlignment="1">
      <alignment horizontal="justify" wrapText="1"/>
    </xf>
    <xf numFmtId="0" fontId="0" fillId="0" borderId="2" xfId="0" applyFont="1" applyBorder="1" applyAlignment="1">
      <alignment horizontal="left" vertical="top" wrapText="1"/>
    </xf>
    <xf numFmtId="0" fontId="0" fillId="0" borderId="0" xfId="0" applyFont="1" applyBorder="1" applyAlignment="1">
      <alignment horizontal="justify" vertical="top" wrapText="1"/>
    </xf>
    <xf numFmtId="0" fontId="0" fillId="0" borderId="2" xfId="0" applyFont="1" applyBorder="1" applyAlignment="1">
      <alignment horizontal="justify" vertical="top" wrapText="1"/>
    </xf>
    <xf numFmtId="0" fontId="9" fillId="0" borderId="0" xfId="0" applyFont="1" applyAlignment="1">
      <alignment vertical="top" wrapText="1"/>
    </xf>
    <xf numFmtId="0" fontId="0" fillId="0" borderId="1" xfId="0" applyFont="1" applyBorder="1" applyAlignment="1">
      <alignment vertical="top" wrapText="1"/>
    </xf>
    <xf numFmtId="0" fontId="0" fillId="0" borderId="1" xfId="0" applyFont="1" applyBorder="1" applyAlignment="1">
      <alignment horizontal="righ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right" vertical="top" wrapText="1"/>
    </xf>
    <xf numFmtId="0" fontId="8" fillId="0" borderId="1" xfId="0" applyFont="1" applyBorder="1" applyAlignment="1">
      <alignment/>
    </xf>
    <xf numFmtId="0" fontId="0" fillId="0" borderId="2" xfId="0" applyFont="1" applyBorder="1" applyAlignment="1" quotePrefix="1">
      <alignment horizontal="left"/>
    </xf>
    <xf numFmtId="0" fontId="0" fillId="0" borderId="2" xfId="0" applyFont="1" applyBorder="1" applyAlignment="1" quotePrefix="1">
      <alignment horizontal="center"/>
    </xf>
    <xf numFmtId="0" fontId="0" fillId="0" borderId="2" xfId="0" applyFont="1" applyBorder="1" applyAlignment="1">
      <alignment/>
    </xf>
    <xf numFmtId="0" fontId="8" fillId="0" borderId="0" xfId="0" applyFont="1" applyAlignment="1">
      <alignment/>
    </xf>
    <xf numFmtId="0" fontId="8" fillId="0" borderId="0" xfId="0" applyFont="1" applyAlignment="1">
      <alignment horizontal="center"/>
    </xf>
    <xf numFmtId="175" fontId="0" fillId="0" borderId="1" xfId="0" applyNumberFormat="1" applyFont="1" applyBorder="1" applyAlignment="1">
      <alignment horizontal="left"/>
    </xf>
    <xf numFmtId="175" fontId="0" fillId="0" borderId="3" xfId="0" applyNumberFormat="1" applyFont="1" applyBorder="1" applyAlignment="1">
      <alignment horizontal="center"/>
    </xf>
    <xf numFmtId="175" fontId="0" fillId="0" borderId="3" xfId="0" applyNumberFormat="1" applyFont="1" applyBorder="1" applyAlignment="1">
      <alignment/>
    </xf>
    <xf numFmtId="0" fontId="0" fillId="0" borderId="0" xfId="20" applyFont="1" applyBorder="1" applyAlignment="1">
      <alignment/>
    </xf>
    <xf numFmtId="0" fontId="0" fillId="0" borderId="2" xfId="0" applyFont="1" applyBorder="1" applyAlignment="1">
      <alignment horizontal="left"/>
    </xf>
    <xf numFmtId="1" fontId="0" fillId="0" borderId="2" xfId="0" applyNumberFormat="1" applyFont="1" applyBorder="1" applyAlignment="1" quotePrefix="1">
      <alignment horizontal="center"/>
    </xf>
    <xf numFmtId="0" fontId="0" fillId="0" borderId="0" xfId="0" applyFont="1" applyFill="1" applyAlignment="1">
      <alignment/>
    </xf>
    <xf numFmtId="0" fontId="8" fillId="0" borderId="2" xfId="0" applyFont="1" applyBorder="1" applyAlignment="1">
      <alignment/>
    </xf>
    <xf numFmtId="15" fontId="0" fillId="0" borderId="1" xfId="0" applyNumberFormat="1" applyFont="1" applyBorder="1" applyAlignment="1">
      <alignment/>
    </xf>
    <xf numFmtId="4" fontId="0" fillId="0" borderId="0" xfId="21" applyNumberFormat="1" applyFont="1" applyBorder="1" applyAlignment="1">
      <alignment horizontal="right" wrapText="1"/>
      <protection/>
    </xf>
    <xf numFmtId="4" fontId="12" fillId="0" borderId="0" xfId="0" applyNumberFormat="1" applyFont="1" applyBorder="1" applyAlignment="1">
      <alignment/>
    </xf>
    <xf numFmtId="0" fontId="9" fillId="0" borderId="0" xfId="0" applyFont="1" applyBorder="1" applyAlignment="1">
      <alignment/>
    </xf>
    <xf numFmtId="0" fontId="0" fillId="0" borderId="0" xfId="0" applyFont="1" applyAlignment="1">
      <alignment vertical="top" wrapText="1"/>
    </xf>
    <xf numFmtId="0" fontId="0" fillId="0" borderId="0" xfId="0" applyFont="1" applyAlignment="1">
      <alignment horizontal="right" wrapText="1"/>
    </xf>
    <xf numFmtId="0" fontId="0" fillId="0" borderId="2" xfId="0" applyFont="1" applyBorder="1" applyAlignment="1" quotePrefix="1">
      <alignment/>
    </xf>
    <xf numFmtId="15" fontId="0" fillId="0" borderId="0" xfId="0" applyNumberFormat="1" applyFont="1" applyAlignment="1">
      <alignment/>
    </xf>
    <xf numFmtId="0" fontId="0" fillId="0" borderId="3" xfId="0" applyFont="1" applyBorder="1" applyAlignment="1">
      <alignment horizontal="justify" vertical="top" wrapText="1"/>
    </xf>
    <xf numFmtId="0" fontId="9" fillId="0" borderId="2" xfId="0" applyFont="1" applyBorder="1" applyAlignment="1">
      <alignment vertical="top" wrapText="1"/>
    </xf>
    <xf numFmtId="2" fontId="0" fillId="0" borderId="2" xfId="0" applyNumberFormat="1" applyFont="1" applyBorder="1" applyAlignment="1">
      <alignment/>
    </xf>
    <xf numFmtId="0" fontId="0" fillId="0" borderId="2" xfId="0" applyFont="1" applyBorder="1" applyAlignment="1">
      <alignment horizontal="right"/>
    </xf>
    <xf numFmtId="175" fontId="0" fillId="0" borderId="1" xfId="0" applyNumberFormat="1" applyFont="1" applyBorder="1" applyAlignment="1">
      <alignment horizontal="center"/>
    </xf>
    <xf numFmtId="0" fontId="0" fillId="0" borderId="0" xfId="0" applyFont="1" applyBorder="1" applyAlignment="1" quotePrefix="1">
      <alignment horizontal="left"/>
    </xf>
    <xf numFmtId="0" fontId="0" fillId="0" borderId="0" xfId="0" applyFont="1" applyFill="1" applyBorder="1" applyAlignment="1">
      <alignment/>
    </xf>
    <xf numFmtId="0" fontId="0" fillId="0" borderId="0" xfId="0" applyFont="1" applyAlignment="1">
      <alignment horizontal="left"/>
    </xf>
    <xf numFmtId="2" fontId="0" fillId="0" borderId="0" xfId="0" applyNumberFormat="1" applyFont="1" applyAlignment="1">
      <alignment/>
    </xf>
    <xf numFmtId="177" fontId="0" fillId="0" borderId="1" xfId="0" applyNumberFormat="1" applyFont="1" applyBorder="1" applyAlignment="1">
      <alignment/>
    </xf>
    <xf numFmtId="2" fontId="0" fillId="0" borderId="1" xfId="0" applyNumberFormat="1" applyFont="1" applyBorder="1" applyAlignment="1">
      <alignment/>
    </xf>
    <xf numFmtId="2" fontId="0" fillId="0" borderId="2" xfId="0" applyNumberFormat="1" applyFont="1" applyBorder="1" applyAlignment="1" quotePrefix="1">
      <alignment horizontal="center"/>
    </xf>
    <xf numFmtId="2" fontId="0" fillId="0" borderId="0" xfId="0" applyNumberFormat="1" applyFont="1" applyAlignment="1">
      <alignment horizontal="right"/>
    </xf>
    <xf numFmtId="2" fontId="0" fillId="0" borderId="2" xfId="0" applyNumberFormat="1" applyFont="1" applyBorder="1" applyAlignment="1">
      <alignment horizontal="right"/>
    </xf>
    <xf numFmtId="175" fontId="0" fillId="0" borderId="0" xfId="0" applyNumberFormat="1" applyFont="1" applyBorder="1" applyAlignment="1">
      <alignment/>
    </xf>
    <xf numFmtId="2" fontId="0" fillId="0" borderId="0" xfId="0" applyNumberFormat="1" applyFont="1" applyAlignment="1">
      <alignment/>
    </xf>
    <xf numFmtId="0" fontId="0" fillId="0" borderId="2" xfId="0" applyFont="1" applyBorder="1" applyAlignment="1">
      <alignment vertical="top"/>
    </xf>
    <xf numFmtId="0" fontId="0" fillId="0" borderId="2" xfId="0" applyFont="1" applyBorder="1" applyAlignment="1">
      <alignment horizontal="fill" vertical="top"/>
    </xf>
    <xf numFmtId="2" fontId="0" fillId="0" borderId="2" xfId="0" applyNumberFormat="1" applyFont="1" applyBorder="1" applyAlignment="1">
      <alignment horizontal="fill" vertical="top"/>
    </xf>
    <xf numFmtId="0" fontId="0" fillId="0" borderId="0" xfId="0" applyFont="1" applyBorder="1" applyAlignment="1">
      <alignment horizontal="fill" vertical="top"/>
    </xf>
    <xf numFmtId="2" fontId="0" fillId="0" borderId="0" xfId="0" applyNumberFormat="1" applyFont="1" applyBorder="1" applyAlignment="1">
      <alignment wrapText="1"/>
    </xf>
    <xf numFmtId="0" fontId="0" fillId="0" borderId="2" xfId="0" applyFont="1" applyBorder="1" applyAlignment="1">
      <alignment wrapText="1"/>
    </xf>
    <xf numFmtId="2" fontId="0" fillId="0" borderId="0" xfId="0" applyNumberFormat="1" applyFont="1" applyBorder="1" applyAlignment="1">
      <alignment/>
    </xf>
    <xf numFmtId="1" fontId="0" fillId="0" borderId="0" xfId="0" applyNumberFormat="1" applyFont="1" applyBorder="1" applyAlignment="1">
      <alignment horizontal="right" wrapText="1"/>
    </xf>
    <xf numFmtId="1" fontId="0" fillId="0" borderId="2" xfId="0" applyNumberFormat="1" applyFont="1" applyBorder="1" applyAlignment="1">
      <alignment horizontal="right" wrapText="1"/>
    </xf>
    <xf numFmtId="2" fontId="0" fillId="0" borderId="0" xfId="0" applyNumberFormat="1" applyFont="1" applyAlignment="1" quotePrefix="1">
      <alignment/>
    </xf>
    <xf numFmtId="0" fontId="9" fillId="0" borderId="3" xfId="0" applyFont="1" applyBorder="1" applyAlignment="1">
      <alignment vertical="top" wrapText="1"/>
    </xf>
    <xf numFmtId="0" fontId="0" fillId="0" borderId="3" xfId="0" applyFont="1" applyBorder="1" applyAlignment="1" quotePrefix="1">
      <alignment horizontal="center"/>
    </xf>
    <xf numFmtId="2" fontId="0" fillId="0" borderId="0" xfId="0" applyNumberFormat="1" applyFont="1" applyBorder="1" applyAlignment="1" quotePrefix="1">
      <alignment/>
    </xf>
    <xf numFmtId="2" fontId="0" fillId="0" borderId="3" xfId="0" applyNumberFormat="1" applyFont="1" applyBorder="1" applyAlignment="1">
      <alignment/>
    </xf>
    <xf numFmtId="1" fontId="0" fillId="0" borderId="3" xfId="0" applyNumberFormat="1" applyFont="1" applyBorder="1" applyAlignment="1">
      <alignment/>
    </xf>
    <xf numFmtId="1" fontId="0" fillId="0" borderId="2" xfId="0" applyNumberFormat="1" applyFont="1" applyBorder="1" applyAlignment="1">
      <alignment/>
    </xf>
    <xf numFmtId="175" fontId="0" fillId="0" borderId="2" xfId="0" applyNumberFormat="1" applyFont="1" applyBorder="1" applyAlignment="1">
      <alignment/>
    </xf>
    <xf numFmtId="15" fontId="0" fillId="2" borderId="2" xfId="0" applyNumberFormat="1" applyFont="1" applyFill="1" applyBorder="1" applyAlignment="1">
      <alignment/>
    </xf>
    <xf numFmtId="0" fontId="13"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2" xfId="0" applyFont="1" applyBorder="1" applyAlignment="1" quotePrefix="1">
      <alignment horizontal="left"/>
    </xf>
    <xf numFmtId="0" fontId="7" fillId="0" borderId="0" xfId="0" applyFont="1" applyBorder="1" applyAlignment="1" quotePrefix="1">
      <alignment horizontal="left"/>
    </xf>
    <xf numFmtId="0" fontId="7" fillId="0" borderId="3" xfId="0" applyFont="1" applyBorder="1" applyAlignment="1">
      <alignment horizontal="center"/>
    </xf>
    <xf numFmtId="0" fontId="7" fillId="0" borderId="0" xfId="0" applyFont="1" applyAlignment="1">
      <alignment horizontal="center"/>
    </xf>
    <xf numFmtId="0" fontId="7" fillId="0" borderId="2" xfId="0" applyFont="1" applyBorder="1" applyAlignment="1" quotePrefix="1">
      <alignment horizontal="center"/>
    </xf>
    <xf numFmtId="0" fontId="7" fillId="0" borderId="2" xfId="0" applyFont="1" applyBorder="1" applyAlignment="1">
      <alignment horizontal="center"/>
    </xf>
    <xf numFmtId="0" fontId="7" fillId="0" borderId="0" xfId="0" applyFont="1" applyBorder="1" applyAlignment="1">
      <alignment/>
    </xf>
    <xf numFmtId="1" fontId="7" fillId="0" borderId="0" xfId="0" applyNumberFormat="1" applyFont="1" applyAlignment="1" quotePrefix="1">
      <alignment horizontal="center"/>
    </xf>
    <xf numFmtId="172" fontId="7" fillId="0" borderId="0" xfId="0" applyNumberFormat="1" applyFont="1" applyAlignment="1">
      <alignment horizontal="center"/>
    </xf>
    <xf numFmtId="173" fontId="7" fillId="0" borderId="0" xfId="0" applyNumberFormat="1" applyFont="1" applyAlignment="1" quotePrefix="1">
      <alignment horizontal="center"/>
    </xf>
    <xf numFmtId="1" fontId="7" fillId="0" borderId="0" xfId="0" applyNumberFormat="1" applyFont="1" applyAlignment="1">
      <alignment horizontal="center"/>
    </xf>
    <xf numFmtId="174" fontId="7" fillId="0" borderId="0" xfId="0" applyNumberFormat="1" applyFont="1" applyAlignment="1" quotePrefix="1">
      <alignment horizontal="center"/>
    </xf>
    <xf numFmtId="173" fontId="7" fillId="0" borderId="0" xfId="0" applyNumberFormat="1" applyFont="1" applyAlignment="1">
      <alignment horizontal="center"/>
    </xf>
    <xf numFmtId="172" fontId="7" fillId="0" borderId="0" xfId="0" applyNumberFormat="1" applyFont="1" applyAlignment="1" quotePrefix="1">
      <alignment horizontal="center"/>
    </xf>
    <xf numFmtId="0" fontId="7" fillId="0" borderId="2" xfId="0" applyFont="1" applyBorder="1" applyAlignment="1">
      <alignment/>
    </xf>
    <xf numFmtId="0" fontId="0" fillId="0" borderId="2" xfId="0" applyFont="1" applyBorder="1" applyAlignment="1">
      <alignment horizontal="center"/>
    </xf>
    <xf numFmtId="178" fontId="7" fillId="0" borderId="2" xfId="0" applyNumberFormat="1" applyFont="1" applyBorder="1" applyAlignment="1">
      <alignment horizontal="center"/>
    </xf>
    <xf numFmtId="173" fontId="7" fillId="0" borderId="2" xfId="0" applyNumberFormat="1"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2" fontId="7" fillId="0" borderId="0" xfId="0" applyNumberFormat="1" applyFont="1" applyBorder="1" applyAlignment="1">
      <alignment horizontal="center"/>
    </xf>
    <xf numFmtId="172" fontId="7" fillId="0" borderId="2" xfId="0" applyNumberFormat="1" applyFont="1" applyBorder="1" applyAlignment="1" quotePrefix="1">
      <alignment horizontal="center"/>
    </xf>
    <xf numFmtId="1" fontId="7" fillId="0" borderId="2" xfId="0" applyNumberFormat="1" applyFont="1" applyBorder="1" applyAlignment="1">
      <alignment horizontal="center"/>
    </xf>
    <xf numFmtId="0" fontId="7" fillId="0" borderId="0" xfId="0" applyFont="1" applyAlignment="1">
      <alignment horizontal="left"/>
    </xf>
    <xf numFmtId="0" fontId="7" fillId="0" borderId="0" xfId="0" applyFont="1" applyAlignment="1" quotePrefix="1">
      <alignment horizontal="left"/>
    </xf>
    <xf numFmtId="0" fontId="7" fillId="0" borderId="0" xfId="0" applyFont="1" applyBorder="1" applyAlignment="1" quotePrefix="1">
      <alignment/>
    </xf>
    <xf numFmtId="1" fontId="7" fillId="0" borderId="0" xfId="0" applyNumberFormat="1" applyFont="1" applyAlignment="1">
      <alignment/>
    </xf>
    <xf numFmtId="0" fontId="14" fillId="0" borderId="0" xfId="0" applyFont="1" applyAlignment="1">
      <alignment/>
    </xf>
    <xf numFmtId="0" fontId="7" fillId="0" borderId="0" xfId="0" applyFont="1" applyAlignment="1" quotePrefix="1">
      <alignment/>
    </xf>
    <xf numFmtId="0" fontId="0" fillId="0" borderId="2" xfId="0" applyBorder="1" applyAlignment="1">
      <alignment/>
    </xf>
    <xf numFmtId="0" fontId="0" fillId="0" borderId="0" xfId="0" applyAlignment="1">
      <alignment horizontal="center"/>
    </xf>
    <xf numFmtId="0" fontId="0" fillId="0" borderId="0" xfId="0" applyAlignment="1" quotePrefix="1">
      <alignment horizontal="center"/>
    </xf>
    <xf numFmtId="0" fontId="0" fillId="0" borderId="2" xfId="0" applyBorder="1" applyAlignment="1">
      <alignment horizontal="center"/>
    </xf>
    <xf numFmtId="178" fontId="0" fillId="0" borderId="2" xfId="0" applyNumberFormat="1" applyBorder="1" applyAlignment="1" quotePrefix="1">
      <alignment horizontal="center"/>
    </xf>
    <xf numFmtId="178" fontId="0" fillId="0" borderId="2" xfId="0" applyNumberFormat="1" applyBorder="1" applyAlignment="1">
      <alignment horizontal="center"/>
    </xf>
    <xf numFmtId="178" fontId="0" fillId="0" borderId="0" xfId="0" applyNumberFormat="1" applyAlignment="1">
      <alignment/>
    </xf>
    <xf numFmtId="0" fontId="0" fillId="0" borderId="0" xfId="0" applyBorder="1" applyAlignment="1">
      <alignment horizontal="center"/>
    </xf>
    <xf numFmtId="0" fontId="0" fillId="0" borderId="0" xfId="0" applyBorder="1" applyAlignment="1" quotePrefix="1">
      <alignment horizontal="center"/>
    </xf>
    <xf numFmtId="0" fontId="0" fillId="0" borderId="2" xfId="0" applyBorder="1" applyAlignment="1" quotePrefix="1">
      <alignment horizontal="center"/>
    </xf>
    <xf numFmtId="0" fontId="7" fillId="0" borderId="2" xfId="0" applyFont="1" applyBorder="1" applyAlignment="1" quotePrefix="1">
      <alignment horizontal="right"/>
    </xf>
    <xf numFmtId="0" fontId="7" fillId="0" borderId="0" xfId="0" applyFont="1" applyBorder="1" applyAlignment="1" quotePrefix="1">
      <alignment horizontal="center"/>
    </xf>
    <xf numFmtId="0" fontId="7" fillId="0" borderId="2" xfId="0" applyFont="1" applyBorder="1" applyAlignment="1" quotePrefix="1">
      <alignment/>
    </xf>
    <xf numFmtId="175" fontId="7" fillId="0" borderId="2" xfId="0" applyNumberFormat="1" applyFont="1" applyBorder="1" applyAlignment="1">
      <alignment horizontal="left"/>
    </xf>
    <xf numFmtId="175" fontId="7" fillId="0" borderId="2" xfId="0" applyNumberFormat="1" applyFont="1" applyBorder="1" applyAlignment="1">
      <alignment horizontal="center"/>
    </xf>
    <xf numFmtId="175" fontId="7" fillId="0" borderId="2" xfId="0" applyNumberFormat="1" applyFont="1" applyBorder="1" applyAlignment="1">
      <alignment horizontal="right"/>
    </xf>
    <xf numFmtId="0" fontId="7" fillId="0" borderId="0" xfId="0" applyFont="1" applyBorder="1" applyAlignment="1" quotePrefix="1">
      <alignment horizontal="right"/>
    </xf>
    <xf numFmtId="174" fontId="7" fillId="0" borderId="0" xfId="0" applyNumberFormat="1" applyFont="1" applyBorder="1" applyAlignment="1" quotePrefix="1">
      <alignment horizontal="right"/>
    </xf>
    <xf numFmtId="175" fontId="7" fillId="0" borderId="0" xfId="0" applyNumberFormat="1" applyFont="1" applyBorder="1" applyAlignment="1" quotePrefix="1">
      <alignment horizontal="right"/>
    </xf>
    <xf numFmtId="173" fontId="7" fillId="0" borderId="0" xfId="0" applyNumberFormat="1" applyFont="1" applyBorder="1" applyAlignment="1" quotePrefix="1">
      <alignment horizontal="right"/>
    </xf>
    <xf numFmtId="175" fontId="7" fillId="0" borderId="0" xfId="0" applyNumberFormat="1" applyFont="1" applyAlignment="1" quotePrefix="1">
      <alignment horizontal="center"/>
    </xf>
    <xf numFmtId="174" fontId="7" fillId="0" borderId="0" xfId="0" applyNumberFormat="1" applyFont="1" applyBorder="1" applyAlignment="1" quotePrefix="1">
      <alignment horizontal="center"/>
    </xf>
    <xf numFmtId="0" fontId="14" fillId="0" borderId="0" xfId="0" applyFont="1" applyAlignment="1">
      <alignment horizontal="left"/>
    </xf>
    <xf numFmtId="0" fontId="0" fillId="0" borderId="1" xfId="0" applyBorder="1" applyAlignment="1">
      <alignment horizontal="center"/>
    </xf>
    <xf numFmtId="0" fontId="0" fillId="0" borderId="1" xfId="0" applyBorder="1" applyAlignment="1" quotePrefix="1">
      <alignment horizontal="center"/>
    </xf>
    <xf numFmtId="0" fontId="0" fillId="0" borderId="0" xfId="0" applyBorder="1" applyAlignment="1">
      <alignment horizontal="right"/>
    </xf>
    <xf numFmtId="174" fontId="0" fillId="0" borderId="0" xfId="0" applyNumberFormat="1" applyAlignment="1">
      <alignment horizontal="center"/>
    </xf>
    <xf numFmtId="175" fontId="0" fillId="0" borderId="0" xfId="0" applyNumberFormat="1" applyBorder="1" applyAlignment="1" quotePrefix="1">
      <alignment horizontal="right"/>
    </xf>
    <xf numFmtId="173" fontId="0" fillId="0" borderId="0" xfId="0" applyNumberFormat="1" applyBorder="1" applyAlignment="1" quotePrefix="1">
      <alignment horizontal="right"/>
    </xf>
    <xf numFmtId="175" fontId="0" fillId="0" borderId="0" xfId="0" applyNumberFormat="1" applyAlignment="1" quotePrefix="1">
      <alignment horizontal="center"/>
    </xf>
    <xf numFmtId="173" fontId="0" fillId="0" borderId="0" xfId="0" applyNumberFormat="1" applyAlignment="1" quotePrefix="1">
      <alignment horizontal="center"/>
    </xf>
    <xf numFmtId="0" fontId="0" fillId="0" borderId="2" xfId="0" applyBorder="1" applyAlignment="1">
      <alignment horizontal="right"/>
    </xf>
    <xf numFmtId="0" fontId="8" fillId="0" borderId="0" xfId="0" applyFont="1" applyBorder="1" applyAlignment="1">
      <alignment/>
    </xf>
    <xf numFmtId="16" fontId="0" fillId="0" borderId="0" xfId="0" applyNumberFormat="1" applyFont="1" applyBorder="1" applyAlignment="1" quotePrefix="1">
      <alignment/>
    </xf>
    <xf numFmtId="0" fontId="8" fillId="0" borderId="0" xfId="0" applyFont="1" applyBorder="1" applyAlignment="1">
      <alignment horizontal="right"/>
    </xf>
    <xf numFmtId="16" fontId="8" fillId="0" borderId="0" xfId="0" applyNumberFormat="1" applyFont="1" applyBorder="1" applyAlignment="1" quotePrefix="1">
      <alignment/>
    </xf>
    <xf numFmtId="0" fontId="8" fillId="0" borderId="0" xfId="0" applyFont="1" applyFill="1" applyBorder="1" applyAlignment="1">
      <alignment horizontal="left"/>
    </xf>
    <xf numFmtId="1" fontId="8" fillId="0" borderId="0" xfId="0" applyNumberFormat="1" applyFont="1" applyBorder="1" applyAlignment="1">
      <alignment horizontal="right"/>
    </xf>
    <xf numFmtId="16" fontId="8" fillId="0" borderId="0" xfId="0" applyNumberFormat="1" applyFont="1" applyAlignment="1">
      <alignment horizontal="left"/>
    </xf>
    <xf numFmtId="0" fontId="8" fillId="0" borderId="0" xfId="0" applyFont="1" applyFill="1" applyBorder="1" applyAlignment="1">
      <alignment horizontal="right"/>
    </xf>
    <xf numFmtId="1" fontId="8" fillId="0" borderId="0" xfId="0" applyNumberFormat="1" applyFont="1" applyBorder="1" applyAlignment="1">
      <alignment/>
    </xf>
    <xf numFmtId="16" fontId="8" fillId="0" borderId="2" xfId="0" applyNumberFormat="1" applyFont="1" applyBorder="1" applyAlignment="1">
      <alignment horizontal="left"/>
    </xf>
    <xf numFmtId="0" fontId="8" fillId="0" borderId="2" xfId="0" applyFont="1" applyBorder="1" applyAlignment="1">
      <alignment horizontal="right"/>
    </xf>
    <xf numFmtId="0" fontId="8" fillId="0" borderId="2" xfId="0" applyFont="1" applyFill="1" applyBorder="1" applyAlignment="1">
      <alignment horizontal="right"/>
    </xf>
    <xf numFmtId="16" fontId="8" fillId="0" borderId="0" xfId="0" applyNumberFormat="1" applyFont="1" applyBorder="1" applyAlignment="1">
      <alignment horizontal="left"/>
    </xf>
    <xf numFmtId="16" fontId="0" fillId="0" borderId="0" xfId="0" applyNumberFormat="1" applyFont="1" applyFill="1" applyBorder="1" applyAlignment="1">
      <alignment/>
    </xf>
    <xf numFmtId="0" fontId="0" fillId="0" borderId="2" xfId="0" applyBorder="1" applyAlignment="1" quotePrefix="1">
      <alignment/>
    </xf>
    <xf numFmtId="0" fontId="0" fillId="0" borderId="2" xfId="0"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Border="1" applyAlignment="1" quotePrefix="1">
      <alignment horizontal="left"/>
    </xf>
    <xf numFmtId="16" fontId="0" fillId="0" borderId="0" xfId="0" applyNumberFormat="1" applyBorder="1" applyAlignment="1" quotePrefix="1">
      <alignment/>
    </xf>
    <xf numFmtId="0" fontId="0" fillId="0" borderId="0" xfId="0" applyBorder="1" applyAlignment="1" quotePrefix="1">
      <alignment/>
    </xf>
    <xf numFmtId="0" fontId="0" fillId="0" borderId="0" xfId="0" applyAlignment="1">
      <alignment horizontal="right"/>
    </xf>
    <xf numFmtId="16" fontId="0" fillId="0" borderId="0" xfId="0" applyNumberFormat="1" applyAlignment="1" quotePrefix="1">
      <alignment/>
    </xf>
    <xf numFmtId="0" fontId="0" fillId="0" borderId="0" xfId="0" applyAlignment="1">
      <alignment horizontal="left"/>
    </xf>
    <xf numFmtId="0" fontId="0" fillId="0" borderId="0" xfId="0" applyFont="1" applyFill="1" applyBorder="1" applyAlignment="1">
      <alignment horizontal="right"/>
    </xf>
    <xf numFmtId="0" fontId="8" fillId="0" borderId="0" xfId="0" applyFont="1" applyFill="1" applyBorder="1" applyAlignment="1">
      <alignment/>
    </xf>
    <xf numFmtId="16" fontId="8" fillId="0" borderId="0" xfId="0" applyNumberFormat="1" applyFont="1" applyFill="1" applyBorder="1" applyAlignment="1">
      <alignment/>
    </xf>
    <xf numFmtId="16" fontId="8" fillId="0" borderId="0" xfId="0" applyNumberFormat="1" applyFont="1" applyFill="1" applyBorder="1" applyAlignment="1" quotePrefix="1">
      <alignment/>
    </xf>
    <xf numFmtId="16" fontId="8" fillId="0" borderId="0" xfId="0" applyNumberFormat="1" applyFont="1" applyAlignment="1">
      <alignment/>
    </xf>
    <xf numFmtId="16" fontId="8" fillId="0" borderId="2" xfId="0" applyNumberFormat="1" applyFont="1" applyBorder="1" applyAlignment="1">
      <alignment/>
    </xf>
    <xf numFmtId="0" fontId="8" fillId="0" borderId="2" xfId="0" applyFont="1" applyBorder="1" applyAlignment="1" quotePrefix="1">
      <alignment horizontal="right"/>
    </xf>
    <xf numFmtId="16" fontId="8" fillId="0" borderId="0" xfId="0" applyNumberFormat="1" applyFont="1" applyBorder="1" applyAlignment="1">
      <alignment/>
    </xf>
    <xf numFmtId="0" fontId="8" fillId="0" borderId="0" xfId="0" applyFont="1" applyBorder="1" applyAlignment="1" quotePrefix="1">
      <alignment horizontal="right"/>
    </xf>
    <xf numFmtId="0" fontId="0" fillId="0" borderId="2"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Alignment="1" quotePrefix="1">
      <alignment/>
    </xf>
    <xf numFmtId="16" fontId="0" fillId="0" borderId="0" xfId="0" applyNumberFormat="1" applyFont="1" applyBorder="1" applyAlignment="1">
      <alignment/>
    </xf>
    <xf numFmtId="0" fontId="0" fillId="0" borderId="0" xfId="0" applyFill="1" applyBorder="1" applyAlignment="1" quotePrefix="1">
      <alignment/>
    </xf>
    <xf numFmtId="0" fontId="0" fillId="0" borderId="1" xfId="0" applyBorder="1" applyAlignment="1">
      <alignment/>
    </xf>
    <xf numFmtId="1" fontId="0" fillId="0" borderId="0" xfId="0" applyNumberFormat="1" applyAlignment="1">
      <alignment/>
    </xf>
    <xf numFmtId="0" fontId="0" fillId="0" borderId="0" xfId="0" applyAlignment="1">
      <alignment/>
    </xf>
    <xf numFmtId="0" fontId="0" fillId="0" borderId="1" xfId="0" applyBorder="1" applyAlignment="1">
      <alignment/>
    </xf>
    <xf numFmtId="0" fontId="6" fillId="0" borderId="2" xfId="0" applyFont="1" applyBorder="1" applyAlignment="1">
      <alignment/>
    </xf>
    <xf numFmtId="0" fontId="7" fillId="0" borderId="2" xfId="0" applyFont="1" applyBorder="1" applyAlignment="1">
      <alignment horizontal="right"/>
    </xf>
    <xf numFmtId="175" fontId="7" fillId="0" borderId="2" xfId="0" applyNumberFormat="1" applyFont="1" applyBorder="1" applyAlignment="1">
      <alignment/>
    </xf>
    <xf numFmtId="175" fontId="6" fillId="0" borderId="0" xfId="0" applyNumberFormat="1" applyFont="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quotePrefix="1">
      <alignment horizontal="right"/>
    </xf>
    <xf numFmtId="1" fontId="6" fillId="0" borderId="0" xfId="0" applyNumberFormat="1" applyFont="1" applyBorder="1" applyAlignment="1">
      <alignment horizontal="right"/>
    </xf>
    <xf numFmtId="175" fontId="7" fillId="0" borderId="0" xfId="0" applyNumberFormat="1" applyFont="1" applyBorder="1" applyAlignment="1" quotePrefix="1">
      <alignment horizontal="left"/>
    </xf>
    <xf numFmtId="1" fontId="7" fillId="0" borderId="0" xfId="0" applyNumberFormat="1" applyFont="1" applyBorder="1" applyAlignment="1">
      <alignment/>
    </xf>
    <xf numFmtId="1" fontId="7" fillId="0" borderId="0" xfId="0" applyNumberFormat="1" applyFont="1" applyBorder="1" applyAlignment="1" quotePrefix="1">
      <alignment horizontal="right"/>
    </xf>
    <xf numFmtId="1" fontId="7" fillId="0" borderId="0" xfId="0" applyNumberFormat="1" applyFont="1" applyBorder="1" applyAlignment="1">
      <alignment horizontal="right"/>
    </xf>
    <xf numFmtId="1" fontId="0" fillId="0" borderId="0" xfId="0" applyNumberFormat="1" applyFont="1" applyAlignment="1">
      <alignment/>
    </xf>
    <xf numFmtId="1" fontId="7" fillId="0" borderId="0" xfId="0" applyNumberFormat="1" applyFont="1" applyBorder="1" applyAlignment="1" quotePrefix="1">
      <alignment horizontal="left"/>
    </xf>
    <xf numFmtId="1" fontId="0" fillId="0" borderId="0" xfId="0" applyNumberFormat="1" applyFont="1" applyBorder="1" applyAlignment="1">
      <alignment/>
    </xf>
    <xf numFmtId="1" fontId="0" fillId="0" borderId="0" xfId="0" applyNumberFormat="1" applyFont="1" applyBorder="1" applyAlignment="1">
      <alignment horizontal="right"/>
    </xf>
    <xf numFmtId="1" fontId="7" fillId="0" borderId="0" xfId="0" applyNumberFormat="1" applyFont="1" applyBorder="1" applyAlignment="1">
      <alignment/>
    </xf>
    <xf numFmtId="0" fontId="6" fillId="0" borderId="0" xfId="0" applyFont="1" applyAlignment="1">
      <alignment horizontal="left"/>
    </xf>
    <xf numFmtId="0" fontId="6" fillId="0" borderId="0" xfId="0" applyFont="1" applyAlignment="1" quotePrefix="1">
      <alignment horizontal="right"/>
    </xf>
    <xf numFmtId="0" fontId="6" fillId="0" borderId="0" xfId="0" applyFont="1" applyAlignment="1">
      <alignment horizontal="right"/>
    </xf>
    <xf numFmtId="1" fontId="6" fillId="0" borderId="0" xfId="0" applyNumberFormat="1" applyFont="1" applyAlignment="1">
      <alignment/>
    </xf>
    <xf numFmtId="0" fontId="6" fillId="0" borderId="0" xfId="0" applyFont="1" applyBorder="1" applyAlignment="1" quotePrefix="1">
      <alignment horizontal="right"/>
    </xf>
    <xf numFmtId="0" fontId="6" fillId="0" borderId="0" xfId="0" applyFont="1" applyBorder="1" applyAlignment="1">
      <alignment/>
    </xf>
    <xf numFmtId="0" fontId="6" fillId="0" borderId="0" xfId="0" applyFont="1" applyBorder="1" applyAlignment="1">
      <alignment horizontal="right"/>
    </xf>
    <xf numFmtId="0" fontId="6" fillId="0" borderId="2" xfId="0" applyFont="1" applyBorder="1" applyAlignment="1">
      <alignment horizontal="left"/>
    </xf>
    <xf numFmtId="0" fontId="6" fillId="0" borderId="2" xfId="0" applyFont="1" applyBorder="1" applyAlignment="1" quotePrefix="1">
      <alignment horizontal="right"/>
    </xf>
    <xf numFmtId="1" fontId="6" fillId="0" borderId="2" xfId="0" applyNumberFormat="1" applyFont="1" applyBorder="1" applyAlignment="1">
      <alignment/>
    </xf>
    <xf numFmtId="1" fontId="7" fillId="0" borderId="4" xfId="0" applyNumberFormat="1" applyFont="1" applyBorder="1" applyAlignment="1">
      <alignment/>
    </xf>
    <xf numFmtId="2" fontId="6" fillId="0" borderId="0" xfId="0" applyNumberFormat="1" applyFont="1" applyBorder="1" applyAlignment="1">
      <alignment horizontal="right"/>
    </xf>
    <xf numFmtId="0" fontId="7" fillId="0" borderId="0" xfId="0" applyFont="1" applyBorder="1" applyAlignment="1">
      <alignment horizontal="right"/>
    </xf>
    <xf numFmtId="2" fontId="7" fillId="0" borderId="0" xfId="0" applyNumberFormat="1" applyFont="1" applyBorder="1" applyAlignment="1">
      <alignment horizontal="right"/>
    </xf>
    <xf numFmtId="1" fontId="7" fillId="0" borderId="0" xfId="0" applyNumberFormat="1" applyFont="1" applyAlignment="1">
      <alignment horizontal="right"/>
    </xf>
    <xf numFmtId="1" fontId="7" fillId="0" borderId="0" xfId="0" applyNumberFormat="1" applyFont="1" applyAlignment="1">
      <alignment horizontal="left"/>
    </xf>
    <xf numFmtId="16" fontId="7" fillId="0" borderId="0" xfId="0" applyNumberFormat="1" applyFont="1" applyAlignment="1" quotePrefix="1">
      <alignment horizontal="left"/>
    </xf>
    <xf numFmtId="175" fontId="6" fillId="0" borderId="0" xfId="0" applyNumberFormat="1" applyFont="1" applyBorder="1" applyAlignment="1" quotePrefix="1">
      <alignment horizontal="left"/>
    </xf>
    <xf numFmtId="0" fontId="7" fillId="0" borderId="0" xfId="0" applyFont="1" applyBorder="1" applyAlignment="1">
      <alignment/>
    </xf>
    <xf numFmtId="2" fontId="7" fillId="0" borderId="0" xfId="0" applyNumberFormat="1" applyFont="1" applyBorder="1" applyAlignment="1">
      <alignment/>
    </xf>
    <xf numFmtId="2" fontId="7" fillId="0" borderId="0" xfId="0" applyNumberFormat="1" applyFont="1" applyAlignment="1" quotePrefix="1">
      <alignment/>
    </xf>
    <xf numFmtId="2" fontId="7" fillId="0" borderId="0" xfId="0" applyNumberFormat="1" applyFont="1" applyAlignment="1" quotePrefix="1">
      <alignment horizontal="right"/>
    </xf>
    <xf numFmtId="0" fontId="6" fillId="0" borderId="0" xfId="0" applyFont="1" applyAlignment="1" quotePrefix="1">
      <alignment/>
    </xf>
    <xf numFmtId="2" fontId="6" fillId="0" borderId="0" xfId="0" applyNumberFormat="1" applyFont="1" applyAlignment="1" quotePrefix="1">
      <alignment horizontal="right"/>
    </xf>
    <xf numFmtId="1" fontId="6" fillId="0" borderId="0" xfId="0" applyNumberFormat="1" applyFont="1" applyAlignment="1">
      <alignment horizontal="right"/>
    </xf>
    <xf numFmtId="2" fontId="6" fillId="0" borderId="0" xfId="0" applyNumberFormat="1" applyFont="1" applyAlignment="1">
      <alignment/>
    </xf>
    <xf numFmtId="2" fontId="6" fillId="0" borderId="2" xfId="0" applyNumberFormat="1" applyFont="1" applyBorder="1" applyAlignment="1">
      <alignment/>
    </xf>
    <xf numFmtId="0" fontId="14" fillId="0" borderId="2" xfId="0" applyFont="1" applyBorder="1" applyAlignment="1">
      <alignment/>
    </xf>
    <xf numFmtId="0" fontId="14" fillId="0" borderId="0" xfId="0" applyFont="1" applyBorder="1" applyAlignment="1">
      <alignment/>
    </xf>
    <xf numFmtId="0" fontId="6" fillId="0" borderId="0" xfId="0" applyFont="1" applyFill="1" applyBorder="1" applyAlignment="1">
      <alignment horizontal="right"/>
    </xf>
    <xf numFmtId="2" fontId="0" fillId="0" borderId="0" xfId="0" applyNumberFormat="1" applyAlignment="1">
      <alignment/>
    </xf>
    <xf numFmtId="0" fontId="0" fillId="0" borderId="0" xfId="0" applyFont="1" applyAlignment="1">
      <alignment/>
    </xf>
    <xf numFmtId="0" fontId="7" fillId="0" borderId="2" xfId="0" applyFont="1" applyBorder="1" applyAlignment="1">
      <alignment horizontal="left"/>
    </xf>
    <xf numFmtId="0" fontId="7" fillId="0" borderId="2" xfId="0" applyFont="1" applyBorder="1" applyAlignment="1">
      <alignment/>
    </xf>
    <xf numFmtId="0" fontId="7" fillId="0" borderId="0" xfId="0" applyFont="1" applyFill="1" applyBorder="1" applyAlignment="1">
      <alignment horizontal="right"/>
    </xf>
    <xf numFmtId="2" fontId="6" fillId="0" borderId="0" xfId="0" applyNumberFormat="1" applyFont="1" applyAlignment="1" quotePrefix="1">
      <alignment/>
    </xf>
    <xf numFmtId="0" fontId="6" fillId="0" borderId="0" xfId="0" applyFont="1" applyAlignment="1">
      <alignment/>
    </xf>
    <xf numFmtId="2" fontId="6" fillId="0" borderId="0" xfId="0" applyNumberFormat="1" applyFont="1" applyAlignment="1">
      <alignment horizontal="right"/>
    </xf>
    <xf numFmtId="0" fontId="6" fillId="0" borderId="0" xfId="0" applyFont="1" applyAlignment="1" quotePrefix="1">
      <alignment/>
    </xf>
    <xf numFmtId="0" fontId="6" fillId="0" borderId="0" xfId="0" applyFont="1" applyBorder="1" applyAlignment="1" quotePrefix="1">
      <alignment/>
    </xf>
    <xf numFmtId="1" fontId="6" fillId="0" borderId="0" xfId="0" applyNumberFormat="1" applyFont="1" applyAlignment="1" quotePrefix="1">
      <alignment/>
    </xf>
    <xf numFmtId="1" fontId="6" fillId="0" borderId="0" xfId="0" applyNumberFormat="1" applyFont="1" applyAlignment="1" quotePrefix="1">
      <alignment horizontal="right"/>
    </xf>
    <xf numFmtId="174" fontId="6" fillId="0" borderId="0" xfId="0" applyNumberFormat="1" applyFont="1" applyAlignment="1" quotePrefix="1">
      <alignment horizontal="right"/>
    </xf>
    <xf numFmtId="2" fontId="0" fillId="0" borderId="0" xfId="0" applyNumberFormat="1" applyAlignment="1">
      <alignment horizontal="right"/>
    </xf>
    <xf numFmtId="0" fontId="7" fillId="0" borderId="0" xfId="0" applyFont="1" applyAlignment="1" quotePrefix="1">
      <alignment horizontal="centerContinuous"/>
    </xf>
    <xf numFmtId="0" fontId="7" fillId="0" borderId="0" xfId="0" applyFont="1" applyAlignment="1">
      <alignment horizontal="centerContinuous"/>
    </xf>
    <xf numFmtId="175" fontId="7" fillId="0" borderId="0" xfId="0" applyNumberFormat="1" applyFont="1" applyAlignment="1">
      <alignment horizontal="left"/>
    </xf>
    <xf numFmtId="175" fontId="7" fillId="0" borderId="0" xfId="0" applyNumberFormat="1" applyFont="1" applyAlignment="1">
      <alignment/>
    </xf>
    <xf numFmtId="175" fontId="7" fillId="0" borderId="0" xfId="0" applyNumberFormat="1" applyFont="1" applyBorder="1" applyAlignment="1">
      <alignment/>
    </xf>
    <xf numFmtId="1" fontId="7" fillId="0" borderId="0" xfId="0" applyNumberFormat="1" applyFont="1" applyAlignment="1" quotePrefix="1">
      <alignment horizontal="right"/>
    </xf>
    <xf numFmtId="174" fontId="7" fillId="0" borderId="0" xfId="0" applyNumberFormat="1" applyFont="1" applyAlignment="1" quotePrefix="1">
      <alignment horizontal="right"/>
    </xf>
    <xf numFmtId="175" fontId="6" fillId="0" borderId="0" xfId="0" applyNumberFormat="1" applyFont="1" applyAlignment="1">
      <alignment horizontal="left"/>
    </xf>
    <xf numFmtId="175" fontId="6" fillId="0" borderId="0" xfId="0" applyNumberFormat="1" applyFont="1" applyAlignment="1">
      <alignment/>
    </xf>
    <xf numFmtId="175" fontId="7" fillId="0" borderId="0" xfId="0" applyNumberFormat="1" applyFont="1" applyAlignment="1">
      <alignment horizontal="right"/>
    </xf>
    <xf numFmtId="174" fontId="7" fillId="0" borderId="0" xfId="0" applyNumberFormat="1" applyFont="1" applyBorder="1" applyAlignment="1">
      <alignment/>
    </xf>
    <xf numFmtId="176" fontId="7" fillId="0" borderId="0" xfId="0" applyNumberFormat="1" applyFont="1" applyBorder="1" applyAlignment="1">
      <alignment/>
    </xf>
    <xf numFmtId="16" fontId="6" fillId="0" borderId="0" xfId="0" applyNumberFormat="1" applyFont="1" applyAlignment="1">
      <alignment/>
    </xf>
    <xf numFmtId="1" fontId="6" fillId="0" borderId="0" xfId="0" applyNumberFormat="1" applyFont="1" applyAlignment="1" quotePrefix="1">
      <alignment/>
    </xf>
    <xf numFmtId="16" fontId="6" fillId="0" borderId="0" xfId="0" applyNumberFormat="1" applyFont="1" applyAlignment="1">
      <alignment horizontal="left"/>
    </xf>
    <xf numFmtId="174" fontId="6" fillId="0" borderId="0" xfId="0" applyNumberFormat="1" applyFont="1" applyAlignment="1">
      <alignment horizontal="right"/>
    </xf>
    <xf numFmtId="174" fontId="7" fillId="0" borderId="2" xfId="0" applyNumberFormat="1" applyFont="1" applyBorder="1" applyAlignment="1" quotePrefix="1">
      <alignment horizontal="right"/>
    </xf>
    <xf numFmtId="174" fontId="7" fillId="0" borderId="2" xfId="0" applyNumberFormat="1" applyFont="1" applyBorder="1" applyAlignment="1" quotePrefix="1">
      <alignment/>
    </xf>
    <xf numFmtId="1" fontId="6" fillId="0" borderId="0" xfId="0" applyNumberFormat="1" applyFont="1" applyBorder="1" applyAlignment="1">
      <alignment horizontal="left"/>
    </xf>
    <xf numFmtId="1" fontId="6" fillId="0" borderId="0" xfId="0" applyNumberFormat="1" applyFont="1" applyAlignment="1">
      <alignment horizontal="left"/>
    </xf>
    <xf numFmtId="175" fontId="6" fillId="0" borderId="0" xfId="0" applyNumberFormat="1" applyFont="1" applyFill="1" applyBorder="1" applyAlignment="1">
      <alignment horizontal="left"/>
    </xf>
    <xf numFmtId="174" fontId="8" fillId="0" borderId="0" xfId="0" applyNumberFormat="1" applyFont="1" applyAlignment="1">
      <alignment/>
    </xf>
    <xf numFmtId="174" fontId="0" fillId="0" borderId="0" xfId="0" applyNumberFormat="1" applyAlignment="1">
      <alignment/>
    </xf>
    <xf numFmtId="175" fontId="7" fillId="0" borderId="2" xfId="0" applyNumberFormat="1" applyFont="1" applyBorder="1" applyAlignment="1" quotePrefix="1">
      <alignment horizontal="right"/>
    </xf>
    <xf numFmtId="1" fontId="0" fillId="0" borderId="0" xfId="0" applyNumberFormat="1" applyFont="1" applyBorder="1" applyAlignment="1" quotePrefix="1">
      <alignment horizontal="right"/>
    </xf>
    <xf numFmtId="17" fontId="7" fillId="0" borderId="0" xfId="0" applyNumberFormat="1" applyFont="1" applyAlignment="1">
      <alignment horizontal="left"/>
    </xf>
    <xf numFmtId="1" fontId="0" fillId="0" borderId="0" xfId="0" applyNumberFormat="1" applyFont="1" applyAlignment="1">
      <alignment horizontal="left"/>
    </xf>
    <xf numFmtId="0" fontId="6" fillId="0" borderId="0" xfId="0" applyFont="1" applyAlignment="1" quotePrefix="1">
      <alignment horizontal="left"/>
    </xf>
    <xf numFmtId="175" fontId="6" fillId="0" borderId="0" xfId="0" applyNumberFormat="1" applyFont="1" applyFill="1" applyBorder="1" applyAlignment="1" quotePrefix="1">
      <alignment horizontal="left"/>
    </xf>
    <xf numFmtId="0" fontId="7" fillId="0" borderId="1" xfId="0" applyFont="1" applyBorder="1" applyAlignment="1">
      <alignment horizontal="centerContinuous"/>
    </xf>
    <xf numFmtId="175" fontId="7" fillId="0" borderId="1" xfId="0" applyNumberFormat="1" applyFont="1" applyFill="1" applyBorder="1" applyAlignment="1">
      <alignment/>
    </xf>
    <xf numFmtId="1" fontId="6" fillId="0" borderId="0" xfId="0" applyNumberFormat="1" applyFont="1" applyFill="1" applyBorder="1" applyAlignment="1">
      <alignment/>
    </xf>
    <xf numFmtId="1" fontId="7" fillId="0" borderId="0" xfId="0" applyNumberFormat="1" applyFont="1" applyFill="1" applyBorder="1" applyAlignment="1">
      <alignment/>
    </xf>
    <xf numFmtId="1" fontId="8" fillId="0" borderId="0" xfId="0" applyNumberFormat="1" applyFont="1" applyAlignment="1">
      <alignment/>
    </xf>
    <xf numFmtId="1" fontId="7" fillId="0" borderId="0" xfId="0" applyNumberFormat="1" applyFont="1" applyFill="1" applyBorder="1" applyAlignment="1">
      <alignment horizontal="right"/>
    </xf>
    <xf numFmtId="1" fontId="7" fillId="0" borderId="0" xfId="0" applyNumberFormat="1" applyFont="1" applyFill="1" applyBorder="1" applyAlignment="1">
      <alignment/>
    </xf>
    <xf numFmtId="176" fontId="7" fillId="0" borderId="0" xfId="0" applyNumberFormat="1" applyFont="1" applyBorder="1" applyAlignment="1">
      <alignment horizontal="right"/>
    </xf>
    <xf numFmtId="176" fontId="7"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7" fontId="7" fillId="0" borderId="0" xfId="0" applyNumberFormat="1" applyFont="1" applyAlignment="1" quotePrefix="1">
      <alignment horizontal="left"/>
    </xf>
    <xf numFmtId="16" fontId="0" fillId="0" borderId="2" xfId="0" applyNumberFormat="1" applyFont="1" applyFill="1" applyBorder="1" applyAlignment="1">
      <alignment/>
    </xf>
    <xf numFmtId="0" fontId="14" fillId="0" borderId="0" xfId="0" applyFont="1" applyBorder="1" applyAlignment="1" quotePrefix="1">
      <alignment/>
    </xf>
    <xf numFmtId="174" fontId="6" fillId="0" borderId="0" xfId="0" applyNumberFormat="1" applyFont="1" applyBorder="1" applyAlignment="1">
      <alignment horizontal="right"/>
    </xf>
    <xf numFmtId="174" fontId="7" fillId="0" borderId="0" xfId="0" applyNumberFormat="1" applyFont="1" applyBorder="1" applyAlignment="1">
      <alignment horizontal="right"/>
    </xf>
    <xf numFmtId="2" fontId="7" fillId="0" borderId="0" xfId="0" applyNumberFormat="1" applyFont="1" applyBorder="1" applyAlignment="1" quotePrefix="1">
      <alignment horizontal="right"/>
    </xf>
    <xf numFmtId="0" fontId="6" fillId="0" borderId="0" xfId="0" applyFont="1" applyBorder="1" applyAlignment="1" quotePrefix="1">
      <alignment horizontal="left"/>
    </xf>
    <xf numFmtId="0" fontId="6" fillId="0" borderId="2" xfId="0" applyFont="1" applyBorder="1" applyAlignment="1" quotePrefix="1">
      <alignment horizontal="left"/>
    </xf>
    <xf numFmtId="2" fontId="6" fillId="0" borderId="2" xfId="0" applyNumberFormat="1" applyFont="1" applyBorder="1" applyAlignment="1" quotePrefix="1">
      <alignment horizontal="right"/>
    </xf>
    <xf numFmtId="1" fontId="6" fillId="0" borderId="2" xfId="0" applyNumberFormat="1" applyFont="1" applyBorder="1" applyAlignment="1" quotePrefix="1">
      <alignment horizontal="right"/>
    </xf>
    <xf numFmtId="174" fontId="7" fillId="0" borderId="2" xfId="0" applyNumberFormat="1" applyFont="1" applyBorder="1" applyAlignment="1">
      <alignment horizontal="right"/>
    </xf>
    <xf numFmtId="2" fontId="7" fillId="0" borderId="0" xfId="0" applyNumberFormat="1" applyFont="1" applyBorder="1" applyAlignment="1">
      <alignment/>
    </xf>
    <xf numFmtId="2" fontId="7" fillId="0" borderId="0" xfId="0" applyNumberFormat="1" applyFont="1" applyAlignment="1" quotePrefix="1">
      <alignment horizontal="center"/>
    </xf>
    <xf numFmtId="2" fontId="7" fillId="0" borderId="0" xfId="0" applyNumberFormat="1" applyFont="1" applyAlignment="1">
      <alignment/>
    </xf>
    <xf numFmtId="2" fontId="7" fillId="0" borderId="2" xfId="0" applyNumberFormat="1" applyFont="1" applyBorder="1" applyAlignment="1">
      <alignment/>
    </xf>
    <xf numFmtId="174" fontId="6" fillId="0" borderId="0" xfId="0" applyNumberFormat="1" applyFont="1" applyBorder="1" applyAlignment="1">
      <alignment/>
    </xf>
    <xf numFmtId="0" fontId="7" fillId="0" borderId="0" xfId="0" applyFont="1" applyAlignment="1">
      <alignment/>
    </xf>
    <xf numFmtId="175" fontId="7" fillId="0" borderId="1" xfId="0" applyNumberFormat="1" applyFont="1" applyBorder="1" applyAlignment="1">
      <alignment horizontal="left"/>
    </xf>
    <xf numFmtId="175" fontId="7" fillId="0" borderId="1" xfId="0" applyNumberFormat="1" applyFont="1" applyBorder="1" applyAlignment="1">
      <alignment/>
    </xf>
    <xf numFmtId="175" fontId="7" fillId="0" borderId="1" xfId="0" applyNumberFormat="1" applyFont="1" applyBorder="1" applyAlignment="1">
      <alignment horizontal="right"/>
    </xf>
    <xf numFmtId="175" fontId="7" fillId="0" borderId="0" xfId="0" applyNumberFormat="1" applyFont="1" applyBorder="1" applyAlignment="1">
      <alignment horizontal="left"/>
    </xf>
    <xf numFmtId="0" fontId="7" fillId="0" borderId="0" xfId="0" applyFont="1" applyBorder="1" applyAlignment="1">
      <alignment horizontal="left"/>
    </xf>
    <xf numFmtId="17" fontId="7" fillId="0" borderId="0" xfId="0" applyNumberFormat="1" applyFont="1" applyBorder="1" applyAlignment="1" quotePrefix="1">
      <alignment horizontal="center"/>
    </xf>
    <xf numFmtId="14" fontId="7" fillId="0" borderId="2" xfId="0" applyNumberFormat="1" applyFont="1" applyBorder="1" applyAlignment="1">
      <alignment horizontal="right"/>
    </xf>
    <xf numFmtId="0" fontId="7" fillId="0" borderId="0" xfId="0" applyFont="1" applyBorder="1" applyAlignment="1" quotePrefix="1">
      <alignment horizontal="right" wrapText="1"/>
    </xf>
    <xf numFmtId="0" fontId="7" fillId="0" borderId="0" xfId="0" applyFont="1" applyBorder="1" applyAlignment="1">
      <alignment horizontal="right" wrapText="1"/>
    </xf>
    <xf numFmtId="0" fontId="7" fillId="0" borderId="1" xfId="0" applyFont="1" applyBorder="1" applyAlignment="1" quotePrefix="1">
      <alignment horizontal="right"/>
    </xf>
    <xf numFmtId="0" fontId="7" fillId="0" borderId="1" xfId="0" applyFont="1" applyBorder="1" applyAlignment="1">
      <alignment/>
    </xf>
    <xf numFmtId="0" fontId="0" fillId="0" borderId="0" xfId="0" applyFont="1" applyBorder="1" applyAlignment="1" quotePrefix="1">
      <alignment/>
    </xf>
    <xf numFmtId="0" fontId="0" fillId="0" borderId="0" xfId="0" applyFont="1" applyBorder="1" applyAlignment="1">
      <alignment/>
    </xf>
    <xf numFmtId="0" fontId="0" fillId="0" borderId="2" xfId="0" applyFont="1" applyBorder="1" applyAlignment="1">
      <alignment/>
    </xf>
    <xf numFmtId="0" fontId="7" fillId="0" borderId="1" xfId="0" applyFont="1" applyBorder="1" applyAlignment="1" quotePrefix="1">
      <alignment/>
    </xf>
    <xf numFmtId="17" fontId="7" fillId="0" borderId="1" xfId="0" applyNumberFormat="1" applyFont="1" applyBorder="1" applyAlignment="1">
      <alignment horizontal="centerContinuous"/>
    </xf>
    <xf numFmtId="0" fontId="7" fillId="0" borderId="1" xfId="0" applyFont="1" applyBorder="1" applyAlignment="1" quotePrefix="1">
      <alignment horizontal="centerContinuous"/>
    </xf>
    <xf numFmtId="2" fontId="7" fillId="0" borderId="2" xfId="0" applyNumberFormat="1" applyFont="1" applyBorder="1" applyAlignment="1">
      <alignment horizontal="right"/>
    </xf>
    <xf numFmtId="10" fontId="7" fillId="0" borderId="2" xfId="0" applyNumberFormat="1" applyFont="1" applyBorder="1" applyAlignment="1">
      <alignment/>
    </xf>
    <xf numFmtId="10" fontId="7" fillId="0" borderId="0" xfId="0" applyNumberFormat="1" applyFont="1" applyBorder="1" applyAlignment="1">
      <alignment/>
    </xf>
    <xf numFmtId="1" fontId="7" fillId="0" borderId="2" xfId="0" applyNumberFormat="1" applyFont="1" applyBorder="1" applyAlignment="1">
      <alignment/>
    </xf>
    <xf numFmtId="0" fontId="0" fillId="0" borderId="2" xfId="0" applyFont="1" applyBorder="1" applyAlignment="1">
      <alignment horizontal="centerContinuous"/>
    </xf>
    <xf numFmtId="173" fontId="0" fillId="0" borderId="0" xfId="0" applyNumberFormat="1" applyFont="1" applyAlignment="1" quotePrefix="1">
      <alignment horizontal="left"/>
    </xf>
    <xf numFmtId="1" fontId="0" fillId="0" borderId="0" xfId="0" applyNumberFormat="1" applyFont="1" applyAlignment="1">
      <alignment horizontal="right"/>
    </xf>
    <xf numFmtId="1" fontId="0" fillId="0" borderId="2" xfId="0" applyNumberFormat="1" applyFont="1" applyBorder="1" applyAlignment="1" quotePrefix="1">
      <alignment/>
    </xf>
    <xf numFmtId="173" fontId="0" fillId="0" borderId="2" xfId="0" applyNumberFormat="1" applyFont="1" applyBorder="1" applyAlignment="1" quotePrefix="1">
      <alignment horizontal="left"/>
    </xf>
    <xf numFmtId="16" fontId="0" fillId="0" borderId="2" xfId="0" applyNumberFormat="1" applyFont="1" applyBorder="1" applyAlignment="1">
      <alignment horizontal="right"/>
    </xf>
    <xf numFmtId="0" fontId="0" fillId="0" borderId="3" xfId="0" applyBorder="1" applyAlignment="1">
      <alignment horizontal="right"/>
    </xf>
    <xf numFmtId="0" fontId="0" fillId="0" borderId="0" xfId="0" applyAlignment="1" quotePrefix="1">
      <alignment horizontal="right"/>
    </xf>
    <xf numFmtId="0" fontId="0" fillId="0" borderId="2" xfId="0" applyBorder="1" applyAlignment="1" quotePrefix="1">
      <alignment horizontal="right"/>
    </xf>
    <xf numFmtId="0" fontId="0" fillId="0" borderId="0" xfId="0" applyBorder="1" applyAlignment="1">
      <alignment/>
    </xf>
    <xf numFmtId="0" fontId="0" fillId="0" borderId="2" xfId="0" applyBorder="1" applyAlignment="1">
      <alignment/>
    </xf>
    <xf numFmtId="4" fontId="0" fillId="0" borderId="0" xfId="0" applyNumberFormat="1" applyAlignment="1">
      <alignment/>
    </xf>
    <xf numFmtId="1" fontId="0" fillId="0" borderId="0" xfId="0" applyNumberFormat="1" applyBorder="1" applyAlignment="1">
      <alignment/>
    </xf>
    <xf numFmtId="0" fontId="0" fillId="0" borderId="0" xfId="0" applyFont="1" applyBorder="1" applyAlignment="1">
      <alignment horizontal="right"/>
    </xf>
    <xf numFmtId="0" fontId="0" fillId="0" borderId="0" xfId="0" applyNumberFormat="1" applyFont="1" applyBorder="1" applyAlignment="1">
      <alignment/>
    </xf>
    <xf numFmtId="2" fontId="0" fillId="0" borderId="0" xfId="0" applyNumberFormat="1" applyFont="1" applyBorder="1" applyAlignment="1">
      <alignment/>
    </xf>
    <xf numFmtId="0" fontId="0" fillId="0" borderId="2" xfId="0" applyNumberFormat="1" applyFont="1" applyBorder="1" applyAlignment="1">
      <alignment/>
    </xf>
    <xf numFmtId="4" fontId="0" fillId="0" borderId="0" xfId="0" applyNumberFormat="1" applyFont="1" applyAlignment="1">
      <alignment horizontal="right" wrapText="1"/>
    </xf>
    <xf numFmtId="2" fontId="0" fillId="0" borderId="0" xfId="0" applyNumberFormat="1" applyAlignment="1">
      <alignment vertical="center"/>
    </xf>
    <xf numFmtId="0" fontId="0" fillId="0" borderId="2" xfId="0" applyBorder="1" applyAlignment="1">
      <alignment vertical="center"/>
    </xf>
    <xf numFmtId="0" fontId="15" fillId="0" borderId="2" xfId="0" applyFont="1" applyBorder="1" applyAlignment="1">
      <alignment horizontal="right" vertical="top"/>
    </xf>
    <xf numFmtId="0" fontId="0" fillId="0" borderId="0" xfId="0" applyBorder="1" applyAlignment="1">
      <alignment vertical="top" wrapText="1"/>
    </xf>
    <xf numFmtId="0" fontId="0" fillId="0" borderId="0" xfId="0" applyFill="1" applyBorder="1" applyAlignment="1">
      <alignment/>
    </xf>
    <xf numFmtId="0" fontId="0" fillId="0" borderId="2" xfId="0" applyFont="1" applyBorder="1" applyAlignment="1">
      <alignment horizontal="right"/>
    </xf>
    <xf numFmtId="2" fontId="0" fillId="0" borderId="0" xfId="0" applyNumberFormat="1" applyFont="1" applyBorder="1" applyAlignment="1">
      <alignment horizontal="right"/>
    </xf>
    <xf numFmtId="4" fontId="0" fillId="0" borderId="0" xfId="0" applyNumberFormat="1" applyBorder="1" applyAlignment="1">
      <alignment/>
    </xf>
    <xf numFmtId="4" fontId="0" fillId="0" borderId="2" xfId="0" applyNumberFormat="1" applyFont="1" applyBorder="1" applyAlignment="1">
      <alignment/>
    </xf>
    <xf numFmtId="0" fontId="9" fillId="0" borderId="2" xfId="0" applyNumberFormat="1" applyFont="1" applyBorder="1" applyAlignment="1">
      <alignment/>
    </xf>
    <xf numFmtId="0" fontId="0" fillId="0" borderId="0" xfId="0" applyFont="1" applyBorder="1" applyAlignment="1">
      <alignment horizontal="fill" vertical="top"/>
    </xf>
    <xf numFmtId="2" fontId="0" fillId="0" borderId="0" xfId="0" applyNumberFormat="1" applyBorder="1" applyAlignment="1">
      <alignment/>
    </xf>
    <xf numFmtId="2" fontId="0" fillId="0" borderId="2" xfId="0" applyNumberFormat="1" applyFont="1" applyBorder="1" applyAlignment="1">
      <alignment horizontal="right"/>
    </xf>
    <xf numFmtId="1" fontId="0" fillId="0" borderId="0" xfId="0" applyNumberFormat="1" applyFont="1" applyBorder="1" applyAlignment="1">
      <alignment/>
    </xf>
    <xf numFmtId="0" fontId="0" fillId="0" borderId="0" xfId="0" applyNumberFormat="1" applyFont="1" applyAlignment="1">
      <alignment horizontal="left"/>
    </xf>
    <xf numFmtId="0" fontId="11" fillId="0" borderId="2" xfId="0" applyNumberFormat="1" applyFont="1" applyBorder="1" applyAlignment="1">
      <alignment horizontal="justify" vertical="top"/>
    </xf>
    <xf numFmtId="0" fontId="9" fillId="0" borderId="2" xfId="0" applyNumberFormat="1" applyFont="1" applyBorder="1" applyAlignment="1">
      <alignment vertical="top"/>
    </xf>
    <xf numFmtId="0" fontId="0" fillId="0" borderId="1" xfId="0" applyNumberFormat="1" applyFont="1" applyBorder="1" applyAlignment="1">
      <alignment vertical="top"/>
    </xf>
    <xf numFmtId="0" fontId="0" fillId="0" borderId="1" xfId="0" applyNumberFormat="1" applyFont="1" applyBorder="1" applyAlignment="1">
      <alignment horizontal="right" vertical="top"/>
    </xf>
    <xf numFmtId="0" fontId="0" fillId="0" borderId="0" xfId="0" applyNumberFormat="1" applyFont="1" applyBorder="1" applyAlignment="1">
      <alignment/>
    </xf>
    <xf numFmtId="0" fontId="0" fillId="0" borderId="0" xfId="0" applyNumberFormat="1" applyFont="1" applyBorder="1" applyAlignment="1">
      <alignment vertical="top"/>
    </xf>
    <xf numFmtId="0" fontId="8" fillId="0" borderId="0" xfId="0" applyFont="1" applyAlignment="1" quotePrefix="1">
      <alignment/>
    </xf>
    <xf numFmtId="0" fontId="8" fillId="0" borderId="0" xfId="0" applyFont="1" applyAlignment="1">
      <alignment horizontal="right"/>
    </xf>
    <xf numFmtId="175" fontId="7" fillId="0" borderId="0" xfId="0" applyNumberFormat="1" applyFont="1" applyBorder="1" applyAlignment="1" quotePrefix="1">
      <alignment/>
    </xf>
    <xf numFmtId="2" fontId="8" fillId="0" borderId="0" xfId="0" applyNumberFormat="1" applyFont="1" applyAlignment="1">
      <alignment/>
    </xf>
    <xf numFmtId="1" fontId="0" fillId="0" borderId="0" xfId="0" applyNumberFormat="1" applyFont="1" applyBorder="1" applyAlignment="1" quotePrefix="1">
      <alignment/>
    </xf>
    <xf numFmtId="173" fontId="0" fillId="0" borderId="0" xfId="0" applyNumberFormat="1" applyFont="1" applyBorder="1" applyAlignment="1" quotePrefix="1">
      <alignment horizontal="left"/>
    </xf>
    <xf numFmtId="0" fontId="0" fillId="0" borderId="0" xfId="0" applyBorder="1" applyAlignment="1" quotePrefix="1">
      <alignment horizontal="right"/>
    </xf>
    <xf numFmtId="1" fontId="0" fillId="0" borderId="2" xfId="0" applyNumberFormat="1" applyFont="1" applyBorder="1" applyAlignment="1" quotePrefix="1">
      <alignment horizontal="right"/>
    </xf>
    <xf numFmtId="4" fontId="0" fillId="0" borderId="0" xfId="0" applyNumberFormat="1" applyFont="1" applyBorder="1" applyAlignment="1">
      <alignment horizontal="right"/>
    </xf>
    <xf numFmtId="0" fontId="0" fillId="0" borderId="0" xfId="0" applyFont="1" applyAlignment="1">
      <alignment/>
    </xf>
    <xf numFmtId="0" fontId="0" fillId="0" borderId="2" xfId="0" applyFont="1" applyBorder="1" applyAlignment="1">
      <alignment/>
    </xf>
    <xf numFmtId="0" fontId="11" fillId="0" borderId="0" xfId="0" applyNumberFormat="1" applyFont="1" applyBorder="1" applyAlignment="1">
      <alignment horizontal="justify" vertical="top"/>
    </xf>
    <xf numFmtId="0"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NumberFormat="1" applyFont="1" applyBorder="1" applyAlignment="1" quotePrefix="1">
      <alignment/>
    </xf>
    <xf numFmtId="0" fontId="0" fillId="0" borderId="0" xfId="0" applyFont="1" applyBorder="1" applyAlignment="1">
      <alignment/>
    </xf>
    <xf numFmtId="0" fontId="0" fillId="0" borderId="0" xfId="0" applyFont="1" applyFill="1" applyBorder="1" applyAlignment="1">
      <alignment vertical="top"/>
    </xf>
    <xf numFmtId="0" fontId="0" fillId="0" borderId="0" xfId="0" applyNumberFormat="1" applyFont="1" applyAlignment="1">
      <alignment/>
    </xf>
    <xf numFmtId="4" fontId="0" fillId="0" borderId="0" xfId="0" applyNumberFormat="1" applyFont="1" applyBorder="1" applyAlignment="1">
      <alignment/>
    </xf>
    <xf numFmtId="2" fontId="0" fillId="0" borderId="0" xfId="0" applyNumberFormat="1" applyFont="1" applyBorder="1" applyAlignment="1">
      <alignment horizontal="right" vertical="top"/>
    </xf>
    <xf numFmtId="2" fontId="0" fillId="0" borderId="0" xfId="0" applyNumberFormat="1" applyFont="1" applyBorder="1" applyAlignment="1">
      <alignment horizontal="right"/>
    </xf>
    <xf numFmtId="4" fontId="0" fillId="0" borderId="0" xfId="0" applyNumberFormat="1" applyFont="1" applyAlignment="1">
      <alignment horizontal="right"/>
    </xf>
    <xf numFmtId="4" fontId="0" fillId="0" borderId="0" xfId="0" applyNumberFormat="1" applyFont="1" applyAlignment="1">
      <alignment/>
    </xf>
    <xf numFmtId="0" fontId="7" fillId="0" borderId="3" xfId="0" applyFont="1" applyBorder="1" applyAlignment="1">
      <alignment horizontal="right" vertical="top" wrapText="1"/>
    </xf>
    <xf numFmtId="0" fontId="7" fillId="0" borderId="0" xfId="0" applyFont="1" applyBorder="1" applyAlignment="1">
      <alignment horizontal="right" vertical="top" wrapText="1"/>
    </xf>
    <xf numFmtId="0" fontId="0" fillId="0" borderId="3" xfId="0" applyBorder="1" applyAlignment="1">
      <alignment horizontal="center"/>
    </xf>
    <xf numFmtId="0" fontId="7" fillId="0" borderId="3"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quotePrefix="1">
      <alignment horizontal="center"/>
    </xf>
    <xf numFmtId="16" fontId="0" fillId="0" borderId="1" xfId="0" applyNumberFormat="1" applyBorder="1" applyAlignment="1" quotePrefix="1">
      <alignment horizontal="center"/>
    </xf>
    <xf numFmtId="0" fontId="7" fillId="0" borderId="0" xfId="0" applyFont="1" applyAlignment="1">
      <alignment horizontal="center"/>
    </xf>
    <xf numFmtId="0" fontId="7" fillId="0" borderId="1" xfId="0" applyFont="1" applyBorder="1" applyAlignment="1">
      <alignment horizontal="center"/>
    </xf>
    <xf numFmtId="17" fontId="7" fillId="0" borderId="3" xfId="0" applyNumberFormat="1" applyFont="1" applyBorder="1" applyAlignment="1" quotePrefix="1">
      <alignment horizontal="center"/>
    </xf>
    <xf numFmtId="17" fontId="7" fillId="0" borderId="3" xfId="0" applyNumberFormat="1" applyFont="1" applyBorder="1" applyAlignment="1">
      <alignment horizontal="center"/>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vertical="top" wrapText="1"/>
    </xf>
    <xf numFmtId="0" fontId="0" fillId="0" borderId="0" xfId="0" applyAlignment="1">
      <alignment vertical="top" wrapText="1"/>
    </xf>
    <xf numFmtId="0" fontId="1" fillId="0" borderId="0" xfId="20" applyFont="1" applyAlignment="1">
      <alignment/>
    </xf>
    <xf numFmtId="0" fontId="16" fillId="0" borderId="0" xfId="2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19"/>
  <sheetViews>
    <sheetView tabSelected="1" workbookViewId="0" topLeftCell="A1">
      <pane ySplit="1" topLeftCell="BM2" activePane="bottomLeft" state="frozen"/>
      <selection pane="topLeft" activeCell="A1" sqref="A1"/>
      <selection pane="bottomLeft" activeCell="A21" sqref="A21"/>
    </sheetView>
  </sheetViews>
  <sheetFormatPr defaultColWidth="9.140625" defaultRowHeight="12.75"/>
  <cols>
    <col min="1" max="1" width="9.140625" style="1" customWidth="1"/>
    <col min="2" max="2" width="61.140625" style="1" customWidth="1"/>
    <col min="3" max="16384" width="9.140625" style="1" customWidth="1"/>
  </cols>
  <sheetData>
    <row r="2" spans="1:2" ht="14.25">
      <c r="A2" s="476" t="s">
        <v>629</v>
      </c>
      <c r="B2" s="152" t="s">
        <v>630</v>
      </c>
    </row>
    <row r="3" spans="1:2" ht="14.25">
      <c r="A3" s="476" t="s">
        <v>631</v>
      </c>
      <c r="B3" s="8" t="s">
        <v>632</v>
      </c>
    </row>
    <row r="4" spans="1:2" ht="14.25">
      <c r="A4" s="476" t="s">
        <v>633</v>
      </c>
      <c r="B4" s="14" t="s">
        <v>634</v>
      </c>
    </row>
    <row r="5" spans="1:2" ht="14.25">
      <c r="A5" s="476" t="s">
        <v>635</v>
      </c>
      <c r="B5" s="14" t="s">
        <v>636</v>
      </c>
    </row>
    <row r="6" spans="1:2" ht="14.25">
      <c r="A6" s="476" t="s">
        <v>637</v>
      </c>
      <c r="B6" s="14" t="s">
        <v>638</v>
      </c>
    </row>
    <row r="7" spans="1:2" ht="14.25">
      <c r="A7" s="476" t="s">
        <v>639</v>
      </c>
      <c r="B7" s="14" t="s">
        <v>640</v>
      </c>
    </row>
    <row r="8" spans="1:2" ht="14.25">
      <c r="A8" s="476" t="s">
        <v>641</v>
      </c>
      <c r="B8" s="8" t="s">
        <v>642</v>
      </c>
    </row>
    <row r="9" spans="1:2" ht="14.25">
      <c r="A9" s="476" t="s">
        <v>643</v>
      </c>
      <c r="B9" s="8" t="s">
        <v>644</v>
      </c>
    </row>
    <row r="10" spans="1:2" ht="14.25">
      <c r="A10" s="476" t="s">
        <v>645</v>
      </c>
      <c r="B10" s="8" t="s">
        <v>646</v>
      </c>
    </row>
    <row r="11" spans="1:2" ht="14.25">
      <c r="A11" s="476" t="s">
        <v>647</v>
      </c>
      <c r="B11" s="8" t="s">
        <v>648</v>
      </c>
    </row>
    <row r="12" spans="1:2" ht="14.25">
      <c r="A12" s="476" t="s">
        <v>649</v>
      </c>
      <c r="B12" s="8" t="s">
        <v>650</v>
      </c>
    </row>
    <row r="13" spans="1:2" ht="14.25">
      <c r="A13" s="476" t="s">
        <v>651</v>
      </c>
      <c r="B13" s="8" t="s">
        <v>652</v>
      </c>
    </row>
    <row r="14" spans="1:2" ht="14.25">
      <c r="A14" s="476" t="s">
        <v>653</v>
      </c>
      <c r="B14" s="8" t="s">
        <v>654</v>
      </c>
    </row>
    <row r="15" spans="1:2" ht="14.25">
      <c r="A15" s="476" t="s">
        <v>655</v>
      </c>
      <c r="B15" s="8" t="s">
        <v>656</v>
      </c>
    </row>
    <row r="16" spans="1:2" ht="14.25">
      <c r="A16" s="476" t="s">
        <v>657</v>
      </c>
      <c r="B16" s="8" t="s">
        <v>658</v>
      </c>
    </row>
    <row r="17" spans="1:2" ht="14.25">
      <c r="A17" s="476" t="s">
        <v>659</v>
      </c>
      <c r="B17" s="8" t="s">
        <v>660</v>
      </c>
    </row>
    <row r="18" spans="1:2" ht="14.25">
      <c r="A18" s="476" t="s">
        <v>661</v>
      </c>
      <c r="B18" s="8" t="s">
        <v>662</v>
      </c>
    </row>
    <row r="19" spans="1:2" ht="14.25">
      <c r="A19" s="476" t="s">
        <v>665</v>
      </c>
      <c r="B19" s="8" t="s">
        <v>663</v>
      </c>
    </row>
  </sheetData>
  <hyperlinks>
    <hyperlink ref="A2" location="'TABLE-13-a'!A1" display="Table (a)"/>
    <hyperlink ref="A19" location="'TABLE-13-r'!A1" display="Table (r)"/>
    <hyperlink ref="A18" location="'TABLE-13-q'!A1" display="Table (q)"/>
    <hyperlink ref="A17" location="'TABLE-13-p'!A1" display="Table (p)"/>
    <hyperlink ref="A16" location="'TABLE-13-o'!A1" display="Table (o)"/>
    <hyperlink ref="A15" location="'TABLE-13-n'!A1" display="Table (n)"/>
    <hyperlink ref="A14" location="'TABLE-13-m'!A1" display="Table (m)"/>
    <hyperlink ref="A13" location="'TABLE-13-l'!A1" display="Table (l)"/>
    <hyperlink ref="A12" location="'TABLE-13-k'!A1" display="Table (k)"/>
    <hyperlink ref="A11" location="'TABLE-13-j'!A1" display="Table (j)"/>
    <hyperlink ref="A10" location="'TABLE-13-i'!A1" display="Table (i)"/>
    <hyperlink ref="A9" location="'TABLE-13-h'!A1" display="Table (h)"/>
    <hyperlink ref="A8" location="'TABLE-13-g'!A1" display="Table (g)"/>
    <hyperlink ref="A7" location="'TABLE-13-f'!A1" display="Table (f)"/>
    <hyperlink ref="A6" location="'TABLE-13-e'!A1" display="Table (e)"/>
    <hyperlink ref="A5" location="'TABLE-13-d'!A1" display="Table (d)"/>
    <hyperlink ref="A4" location="'TABLE-13-c'!A1" display="Table (c) "/>
    <hyperlink ref="A3" location="'TABLE-13-b'!A1" display="Table (b)"/>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U61"/>
  <sheetViews>
    <sheetView workbookViewId="0" topLeftCell="A1">
      <selection activeCell="A61" sqref="A61"/>
    </sheetView>
  </sheetViews>
  <sheetFormatPr defaultColWidth="9.140625" defaultRowHeight="12.75"/>
  <cols>
    <col min="1" max="1" width="20.00390625" style="8" customWidth="1"/>
    <col min="2" max="2" width="13.8515625" style="8" customWidth="1"/>
    <col min="3" max="3" width="10.7109375" style="8" customWidth="1"/>
    <col min="4" max="4" width="11.00390625" style="8" customWidth="1"/>
    <col min="5" max="5" width="12.140625" style="8" customWidth="1"/>
    <col min="6" max="6" width="13.8515625" style="8" customWidth="1"/>
    <col min="7" max="7" width="10.57421875" style="8" customWidth="1"/>
    <col min="8" max="8" width="12.421875" style="8" customWidth="1"/>
    <col min="9" max="9" width="13.00390625" style="8" customWidth="1"/>
    <col min="10" max="10" width="15.140625" style="8" customWidth="1"/>
    <col min="11" max="11" width="13.57421875" style="8" customWidth="1"/>
    <col min="12" max="12" width="15.421875" style="8" customWidth="1"/>
    <col min="13" max="13" width="14.421875" style="8" customWidth="1"/>
    <col min="14" max="14" width="11.28125" style="8" customWidth="1"/>
    <col min="15" max="15" width="10.28125" style="8" bestFit="1" customWidth="1"/>
    <col min="16" max="16384" width="9.140625" style="8" customWidth="1"/>
  </cols>
  <sheetData>
    <row r="1" spans="1:18" ht="12.75">
      <c r="A1" s="2" t="s">
        <v>255</v>
      </c>
      <c r="B1" s="152"/>
      <c r="C1" s="152"/>
      <c r="D1" s="152"/>
      <c r="E1" s="152"/>
      <c r="F1" s="152"/>
      <c r="G1" s="152"/>
      <c r="H1" s="152"/>
      <c r="I1" s="152"/>
      <c r="J1" s="152"/>
      <c r="K1" s="152"/>
      <c r="L1" s="152"/>
      <c r="M1" s="177"/>
      <c r="N1" s="152"/>
      <c r="O1"/>
      <c r="P1"/>
      <c r="Q1"/>
      <c r="R1"/>
    </row>
    <row r="2" spans="1:18" ht="12.75">
      <c r="A2" s="154"/>
      <c r="B2" s="158"/>
      <c r="C2" s="158"/>
      <c r="D2" s="158"/>
      <c r="E2" s="158"/>
      <c r="F2" s="158"/>
      <c r="G2" s="158"/>
      <c r="H2" s="158"/>
      <c r="I2" s="158"/>
      <c r="J2" s="158"/>
      <c r="K2" s="158"/>
      <c r="L2" s="158"/>
      <c r="M2" s="306"/>
      <c r="N2" s="307"/>
      <c r="O2"/>
      <c r="P2"/>
      <c r="Q2"/>
      <c r="R2"/>
    </row>
    <row r="3" spans="1:21" ht="12.75">
      <c r="A3" s="160" t="s">
        <v>256</v>
      </c>
      <c r="B3" s="5" t="s">
        <v>585</v>
      </c>
      <c r="C3" s="5" t="s">
        <v>189</v>
      </c>
      <c r="D3" s="153" t="s">
        <v>257</v>
      </c>
      <c r="E3" s="153" t="s">
        <v>258</v>
      </c>
      <c r="F3" s="5" t="s">
        <v>582</v>
      </c>
      <c r="G3" s="153" t="s">
        <v>259</v>
      </c>
      <c r="H3" s="3" t="s">
        <v>260</v>
      </c>
      <c r="I3" s="3" t="s">
        <v>261</v>
      </c>
      <c r="J3" s="157" t="s">
        <v>262</v>
      </c>
      <c r="K3" s="157" t="s">
        <v>261</v>
      </c>
      <c r="L3" s="157" t="s">
        <v>258</v>
      </c>
      <c r="M3" s="5" t="s">
        <v>263</v>
      </c>
      <c r="N3" s="157" t="s">
        <v>264</v>
      </c>
      <c r="O3" s="156" t="s">
        <v>265</v>
      </c>
      <c r="P3"/>
      <c r="Q3"/>
      <c r="R3"/>
      <c r="T3" s="60"/>
      <c r="U3" s="60"/>
    </row>
    <row r="4" spans="1:21" ht="12.75">
      <c r="A4" s="152"/>
      <c r="B4" s="153" t="s">
        <v>266</v>
      </c>
      <c r="C4" s="153" t="s">
        <v>198</v>
      </c>
      <c r="D4" s="153" t="s">
        <v>267</v>
      </c>
      <c r="E4" s="153" t="s">
        <v>268</v>
      </c>
      <c r="F4" s="153" t="s">
        <v>269</v>
      </c>
      <c r="G4" s="153" t="s">
        <v>267</v>
      </c>
      <c r="H4" s="157" t="s">
        <v>270</v>
      </c>
      <c r="I4" s="157" t="s">
        <v>271</v>
      </c>
      <c r="J4" s="157" t="s">
        <v>272</v>
      </c>
      <c r="K4" s="157" t="s">
        <v>273</v>
      </c>
      <c r="L4" s="157" t="s">
        <v>274</v>
      </c>
      <c r="M4" s="153" t="s">
        <v>275</v>
      </c>
      <c r="N4" s="157" t="s">
        <v>276</v>
      </c>
      <c r="O4" s="172" t="s">
        <v>277</v>
      </c>
      <c r="P4"/>
      <c r="Q4"/>
      <c r="R4"/>
      <c r="T4" s="60"/>
      <c r="U4" s="60"/>
    </row>
    <row r="5" spans="1:21" ht="12.75">
      <c r="A5" s="179"/>
      <c r="B5" s="5"/>
      <c r="C5" s="153" t="s">
        <v>266</v>
      </c>
      <c r="D5" s="153" t="s">
        <v>261</v>
      </c>
      <c r="E5" s="153" t="s">
        <v>198</v>
      </c>
      <c r="F5" s="5"/>
      <c r="G5" s="153" t="s">
        <v>261</v>
      </c>
      <c r="H5" s="157" t="s">
        <v>278</v>
      </c>
      <c r="I5" s="3" t="s">
        <v>279</v>
      </c>
      <c r="J5" s="3" t="s">
        <v>280</v>
      </c>
      <c r="K5" s="157" t="s">
        <v>281</v>
      </c>
      <c r="L5" s="157" t="s">
        <v>282</v>
      </c>
      <c r="M5" s="5" t="s">
        <v>283</v>
      </c>
      <c r="N5" s="157" t="s">
        <v>284</v>
      </c>
      <c r="O5" s="231"/>
      <c r="P5"/>
      <c r="Q5"/>
      <c r="R5"/>
      <c r="T5" s="60"/>
      <c r="U5" s="60"/>
    </row>
    <row r="6" spans="1:21" ht="12.75">
      <c r="A6" s="152"/>
      <c r="B6" s="153"/>
      <c r="C6" s="153"/>
      <c r="D6" s="153" t="s">
        <v>209</v>
      </c>
      <c r="E6" s="5" t="s">
        <v>285</v>
      </c>
      <c r="F6" s="153"/>
      <c r="G6" s="153" t="s">
        <v>11</v>
      </c>
      <c r="H6" s="157" t="s">
        <v>286</v>
      </c>
      <c r="I6" s="157" t="s">
        <v>266</v>
      </c>
      <c r="J6" s="157" t="s">
        <v>287</v>
      </c>
      <c r="K6" s="3" t="s">
        <v>269</v>
      </c>
      <c r="L6" s="3" t="s">
        <v>288</v>
      </c>
      <c r="M6" s="153" t="s">
        <v>209</v>
      </c>
      <c r="N6" s="3" t="s">
        <v>289</v>
      </c>
      <c r="O6" s="194" t="s">
        <v>269</v>
      </c>
      <c r="P6"/>
      <c r="Q6"/>
      <c r="R6"/>
      <c r="T6" s="60"/>
      <c r="U6" s="60"/>
    </row>
    <row r="7" spans="1:21" ht="12.75">
      <c r="A7" s="168"/>
      <c r="B7" s="259"/>
      <c r="C7" s="259"/>
      <c r="D7" s="259"/>
      <c r="E7" s="259" t="s">
        <v>198</v>
      </c>
      <c r="F7" s="259"/>
      <c r="G7" s="259"/>
      <c r="H7" s="159" t="s">
        <v>211</v>
      </c>
      <c r="I7" s="159"/>
      <c r="J7" s="159" t="s">
        <v>198</v>
      </c>
      <c r="K7" s="259"/>
      <c r="L7" s="159" t="s">
        <v>290</v>
      </c>
      <c r="M7" s="259"/>
      <c r="N7" s="159"/>
      <c r="O7" s="183"/>
      <c r="P7"/>
      <c r="Q7"/>
      <c r="R7"/>
      <c r="T7" s="60"/>
      <c r="U7" s="60"/>
    </row>
    <row r="8" spans="1:18" ht="12.75">
      <c r="A8" s="196">
        <v>1</v>
      </c>
      <c r="B8" s="259" t="s">
        <v>70</v>
      </c>
      <c r="C8" s="259" t="s">
        <v>71</v>
      </c>
      <c r="D8" s="259" t="s">
        <v>72</v>
      </c>
      <c r="E8" s="259" t="s">
        <v>73</v>
      </c>
      <c r="F8" s="259" t="s">
        <v>291</v>
      </c>
      <c r="G8" s="259" t="s">
        <v>292</v>
      </c>
      <c r="H8" s="259" t="s">
        <v>293</v>
      </c>
      <c r="I8" s="259" t="s">
        <v>78</v>
      </c>
      <c r="J8" s="259" t="s">
        <v>294</v>
      </c>
      <c r="K8" s="259" t="s">
        <v>295</v>
      </c>
      <c r="L8" s="259" t="s">
        <v>296</v>
      </c>
      <c r="M8" s="259" t="s">
        <v>297</v>
      </c>
      <c r="N8" s="259" t="s">
        <v>298</v>
      </c>
      <c r="O8" s="193" t="s">
        <v>299</v>
      </c>
      <c r="P8"/>
      <c r="Q8"/>
      <c r="R8"/>
    </row>
    <row r="9" spans="1:18" ht="12.75">
      <c r="A9" s="291" t="s">
        <v>600</v>
      </c>
      <c r="B9" s="280">
        <v>433</v>
      </c>
      <c r="C9" s="280">
        <v>46324</v>
      </c>
      <c r="D9" s="280">
        <v>13263</v>
      </c>
      <c r="E9" s="285">
        <v>28.63</v>
      </c>
      <c r="F9" s="280">
        <v>1066915</v>
      </c>
      <c r="G9" s="280">
        <v>294597</v>
      </c>
      <c r="H9" s="285">
        <v>27.61</v>
      </c>
      <c r="I9" s="280">
        <v>13263</v>
      </c>
      <c r="J9" s="285">
        <v>100</v>
      </c>
      <c r="K9" s="280">
        <v>294597</v>
      </c>
      <c r="L9" s="285">
        <v>100</v>
      </c>
      <c r="M9" s="280">
        <v>47</v>
      </c>
      <c r="N9" s="280">
        <v>0.36</v>
      </c>
      <c r="O9" s="278">
        <v>98047</v>
      </c>
      <c r="P9"/>
      <c r="Q9"/>
      <c r="R9"/>
    </row>
    <row r="10" spans="1:18" ht="12.75">
      <c r="A10" s="265" t="s">
        <v>593</v>
      </c>
      <c r="B10" s="286">
        <v>58</v>
      </c>
      <c r="C10" s="286">
        <v>6068</v>
      </c>
      <c r="D10" s="286">
        <v>1792</v>
      </c>
      <c r="E10" s="287">
        <v>29.53</v>
      </c>
      <c r="F10" s="286">
        <v>136036</v>
      </c>
      <c r="G10" s="286">
        <v>40449</v>
      </c>
      <c r="H10" s="287">
        <v>29.73</v>
      </c>
      <c r="I10" s="286">
        <v>1792</v>
      </c>
      <c r="J10" s="287">
        <v>100</v>
      </c>
      <c r="K10" s="286">
        <v>40449</v>
      </c>
      <c r="L10" s="287">
        <v>100</v>
      </c>
      <c r="M10" s="286">
        <v>6</v>
      </c>
      <c r="N10" s="286">
        <v>0.32</v>
      </c>
      <c r="O10" s="199">
        <v>11118</v>
      </c>
      <c r="Q10"/>
      <c r="R10"/>
    </row>
    <row r="11" spans="1:18" ht="12.75">
      <c r="A11" s="265" t="s">
        <v>590</v>
      </c>
      <c r="B11" s="286">
        <v>64</v>
      </c>
      <c r="C11" s="286">
        <v>6197</v>
      </c>
      <c r="D11" s="286">
        <v>1739</v>
      </c>
      <c r="E11" s="286">
        <v>28.06</v>
      </c>
      <c r="F11" s="286">
        <v>140300</v>
      </c>
      <c r="G11" s="286">
        <v>39354</v>
      </c>
      <c r="H11" s="286">
        <v>28.05</v>
      </c>
      <c r="I11" s="286">
        <v>1739</v>
      </c>
      <c r="J11" s="287">
        <v>100</v>
      </c>
      <c r="K11" s="286">
        <v>39354</v>
      </c>
      <c r="L11" s="287">
        <v>100</v>
      </c>
      <c r="M11" s="286">
        <v>6</v>
      </c>
      <c r="N11" s="286">
        <v>0.33</v>
      </c>
      <c r="O11" s="199">
        <v>12206</v>
      </c>
      <c r="P11"/>
      <c r="Q11"/>
      <c r="R11"/>
    </row>
    <row r="12" spans="1:18" ht="12.75">
      <c r="A12" s="265" t="s">
        <v>578</v>
      </c>
      <c r="B12" s="286">
        <v>63</v>
      </c>
      <c r="C12" s="286">
        <v>5499</v>
      </c>
      <c r="D12" s="286">
        <v>1484</v>
      </c>
      <c r="E12" s="286">
        <v>26.99</v>
      </c>
      <c r="F12" s="286">
        <v>127807</v>
      </c>
      <c r="G12" s="286">
        <v>32573</v>
      </c>
      <c r="H12" s="286">
        <v>25.49</v>
      </c>
      <c r="I12" s="286">
        <v>1484</v>
      </c>
      <c r="J12" s="287">
        <v>100</v>
      </c>
      <c r="K12" s="286">
        <v>32573</v>
      </c>
      <c r="L12" s="287">
        <v>100</v>
      </c>
      <c r="M12" s="286">
        <v>6</v>
      </c>
      <c r="N12" s="286">
        <v>0.38</v>
      </c>
      <c r="O12" s="199">
        <v>9636</v>
      </c>
      <c r="Q12"/>
      <c r="R12"/>
    </row>
    <row r="13" spans="1:18" ht="12.75">
      <c r="A13" s="265" t="s">
        <v>556</v>
      </c>
      <c r="B13" s="286">
        <v>54</v>
      </c>
      <c r="C13" s="286">
        <v>4664</v>
      </c>
      <c r="D13" s="286">
        <v>1310</v>
      </c>
      <c r="E13" s="286">
        <v>28.08</v>
      </c>
      <c r="F13" s="286">
        <v>121978</v>
      </c>
      <c r="G13" s="286">
        <v>30347</v>
      </c>
      <c r="H13" s="286">
        <v>24.88</v>
      </c>
      <c r="I13" s="286">
        <v>1310</v>
      </c>
      <c r="J13" s="287">
        <v>100</v>
      </c>
      <c r="K13" s="286">
        <v>30347</v>
      </c>
      <c r="L13" s="287">
        <v>100</v>
      </c>
      <c r="M13" s="286">
        <v>4</v>
      </c>
      <c r="N13" s="286">
        <v>0.27</v>
      </c>
      <c r="O13" s="199">
        <v>11489</v>
      </c>
      <c r="P13"/>
      <c r="Q13"/>
      <c r="R13"/>
    </row>
    <row r="14" spans="1:18" ht="12.75">
      <c r="A14" s="265" t="s">
        <v>154</v>
      </c>
      <c r="B14" s="286">
        <v>67</v>
      </c>
      <c r="C14" s="286">
        <v>6633</v>
      </c>
      <c r="D14" s="286">
        <v>1778</v>
      </c>
      <c r="E14" s="286">
        <v>26.81</v>
      </c>
      <c r="F14" s="286">
        <v>149842</v>
      </c>
      <c r="G14" s="286">
        <v>36217</v>
      </c>
      <c r="H14" s="286">
        <v>24.17</v>
      </c>
      <c r="I14" s="286">
        <v>1778</v>
      </c>
      <c r="J14" s="287">
        <v>100</v>
      </c>
      <c r="K14" s="286">
        <v>36217</v>
      </c>
      <c r="L14" s="287">
        <v>100</v>
      </c>
      <c r="M14" s="286">
        <v>5</v>
      </c>
      <c r="N14" s="287">
        <v>0.3</v>
      </c>
      <c r="O14" s="199">
        <v>13398</v>
      </c>
      <c r="P14"/>
      <c r="Q14"/>
      <c r="R14"/>
    </row>
    <row r="15" spans="1:18" ht="12.75">
      <c r="A15" s="265" t="s">
        <v>114</v>
      </c>
      <c r="B15" s="286">
        <v>72</v>
      </c>
      <c r="C15" s="286">
        <v>9976</v>
      </c>
      <c r="D15" s="286">
        <v>3058</v>
      </c>
      <c r="E15" s="286">
        <v>30.65</v>
      </c>
      <c r="F15" s="286">
        <v>216397</v>
      </c>
      <c r="G15" s="286">
        <v>66750</v>
      </c>
      <c r="H15" s="286">
        <v>30.85</v>
      </c>
      <c r="I15" s="286">
        <v>3058</v>
      </c>
      <c r="J15" s="287">
        <v>100</v>
      </c>
      <c r="K15" s="286">
        <v>66750</v>
      </c>
      <c r="L15" s="287">
        <v>100</v>
      </c>
      <c r="M15" s="286">
        <v>12</v>
      </c>
      <c r="N15" s="287">
        <v>0.4</v>
      </c>
      <c r="O15" s="199">
        <v>26471</v>
      </c>
      <c r="P15"/>
      <c r="Q15"/>
      <c r="R15"/>
    </row>
    <row r="16" spans="1:18" ht="12.75">
      <c r="A16" s="265" t="s">
        <v>115</v>
      </c>
      <c r="B16" s="286">
        <v>57</v>
      </c>
      <c r="C16" s="286">
        <v>7287</v>
      </c>
      <c r="D16" s="286">
        <v>2102</v>
      </c>
      <c r="E16" s="286">
        <v>28.85</v>
      </c>
      <c r="F16" s="286">
        <v>174555</v>
      </c>
      <c r="G16" s="286">
        <v>48907</v>
      </c>
      <c r="H16" s="286">
        <v>28.02</v>
      </c>
      <c r="I16" s="286">
        <v>2102</v>
      </c>
      <c r="J16" s="287">
        <v>100</v>
      </c>
      <c r="K16" s="286">
        <v>48907</v>
      </c>
      <c r="L16" s="287">
        <v>100</v>
      </c>
      <c r="M16" s="286">
        <v>9</v>
      </c>
      <c r="N16" s="286">
        <v>0.44</v>
      </c>
      <c r="O16" s="286">
        <v>13730</v>
      </c>
      <c r="P16"/>
      <c r="Q16"/>
      <c r="R16"/>
    </row>
    <row r="17" spans="1:18" ht="12.75">
      <c r="A17" s="261" t="s">
        <v>64</v>
      </c>
      <c r="B17" s="280">
        <v>600</v>
      </c>
      <c r="C17" s="280">
        <v>81844</v>
      </c>
      <c r="D17" s="280">
        <v>22724</v>
      </c>
      <c r="E17" s="280">
        <v>27.77</v>
      </c>
      <c r="F17" s="280">
        <v>1516839</v>
      </c>
      <c r="G17" s="280">
        <v>409353</v>
      </c>
      <c r="H17" s="280">
        <v>26.99</v>
      </c>
      <c r="I17" s="280">
        <v>22635</v>
      </c>
      <c r="J17" s="285">
        <v>100</v>
      </c>
      <c r="K17" s="280">
        <v>407975</v>
      </c>
      <c r="L17" s="285">
        <v>100</v>
      </c>
      <c r="M17" s="280">
        <v>89</v>
      </c>
      <c r="N17" s="280">
        <v>0.39</v>
      </c>
      <c r="O17" s="99">
        <v>131426</v>
      </c>
      <c r="P17"/>
      <c r="Q17"/>
      <c r="R17"/>
    </row>
    <row r="18" spans="1:18" ht="12.75">
      <c r="A18" s="265" t="s">
        <v>116</v>
      </c>
      <c r="B18" s="286">
        <v>62</v>
      </c>
      <c r="C18" s="286">
        <v>7477</v>
      </c>
      <c r="D18" s="286">
        <v>2229</v>
      </c>
      <c r="E18" s="286">
        <v>29.81</v>
      </c>
      <c r="F18" s="286">
        <v>174899</v>
      </c>
      <c r="G18" s="286">
        <v>48029</v>
      </c>
      <c r="H18" s="286">
        <v>27.46</v>
      </c>
      <c r="I18" s="286">
        <v>2223</v>
      </c>
      <c r="J18" s="287">
        <v>100</v>
      </c>
      <c r="K18" s="286">
        <v>47899</v>
      </c>
      <c r="L18" s="287">
        <v>100</v>
      </c>
      <c r="M18" s="286">
        <v>6</v>
      </c>
      <c r="N18" s="286">
        <v>0.29</v>
      </c>
      <c r="O18" s="308">
        <v>13256</v>
      </c>
      <c r="P18"/>
      <c r="Q18"/>
      <c r="R18"/>
    </row>
    <row r="19" spans="1:18" ht="12.75">
      <c r="A19" s="265" t="s">
        <v>117</v>
      </c>
      <c r="B19" s="286">
        <v>52</v>
      </c>
      <c r="C19" s="286">
        <v>6032</v>
      </c>
      <c r="D19" s="286">
        <v>1770</v>
      </c>
      <c r="E19" s="287">
        <f aca="true" t="shared" si="0" ref="E19:E30">(D19/C19)*100</f>
        <v>29.343501326259947</v>
      </c>
      <c r="F19" s="286">
        <v>133753</v>
      </c>
      <c r="G19" s="286">
        <v>37352</v>
      </c>
      <c r="H19" s="287">
        <f aca="true" t="shared" si="1" ref="H19:H56">(G19/F19)*100</f>
        <v>27.92610259209139</v>
      </c>
      <c r="I19" s="286">
        <v>1765</v>
      </c>
      <c r="J19" s="287">
        <v>100</v>
      </c>
      <c r="K19" s="286">
        <v>37246</v>
      </c>
      <c r="L19" s="287">
        <v>100</v>
      </c>
      <c r="M19" s="286">
        <v>6</v>
      </c>
      <c r="N19" s="286">
        <v>0.31</v>
      </c>
      <c r="O19" s="308">
        <v>10581</v>
      </c>
      <c r="P19"/>
      <c r="Q19"/>
      <c r="R19"/>
    </row>
    <row r="20" spans="1:18" ht="12.75">
      <c r="A20" s="265" t="s">
        <v>118</v>
      </c>
      <c r="B20" s="286">
        <v>55</v>
      </c>
      <c r="C20" s="286">
        <v>6601</v>
      </c>
      <c r="D20" s="286">
        <v>1861</v>
      </c>
      <c r="E20" s="287">
        <f t="shared" si="0"/>
        <v>28.192698076049084</v>
      </c>
      <c r="F20" s="286">
        <v>148258</v>
      </c>
      <c r="G20" s="286">
        <v>40098</v>
      </c>
      <c r="H20" s="287">
        <f t="shared" si="1"/>
        <v>27.046095320319985</v>
      </c>
      <c r="I20" s="286">
        <v>1854</v>
      </c>
      <c r="J20" s="287">
        <v>100</v>
      </c>
      <c r="K20" s="286">
        <v>39964</v>
      </c>
      <c r="L20" s="287">
        <v>100</v>
      </c>
      <c r="M20" s="286">
        <v>7</v>
      </c>
      <c r="N20" s="286">
        <v>0.36</v>
      </c>
      <c r="O20" s="308">
        <v>13633</v>
      </c>
      <c r="P20"/>
      <c r="Q20"/>
      <c r="R20"/>
    </row>
    <row r="21" spans="1:18" ht="12.75">
      <c r="A21" s="251" t="s">
        <v>119</v>
      </c>
      <c r="B21" s="286">
        <v>55</v>
      </c>
      <c r="C21" s="286">
        <v>6211</v>
      </c>
      <c r="D21" s="286">
        <v>1723</v>
      </c>
      <c r="E21" s="287">
        <f t="shared" si="0"/>
        <v>27.741104492030267</v>
      </c>
      <c r="F21" s="286">
        <v>142814</v>
      </c>
      <c r="G21" s="286">
        <v>36295</v>
      </c>
      <c r="H21" s="287">
        <f t="shared" si="1"/>
        <v>25.414175080874422</v>
      </c>
      <c r="I21" s="286">
        <v>1718</v>
      </c>
      <c r="J21" s="287">
        <v>100</v>
      </c>
      <c r="K21" s="286">
        <v>36194</v>
      </c>
      <c r="L21" s="287">
        <v>100</v>
      </c>
      <c r="M21" s="286">
        <v>5</v>
      </c>
      <c r="N21" s="286">
        <v>0.29</v>
      </c>
      <c r="O21" s="308">
        <v>11482</v>
      </c>
      <c r="P21"/>
      <c r="Q21"/>
      <c r="R21"/>
    </row>
    <row r="22" spans="1:18" ht="12.75">
      <c r="A22" s="265" t="s">
        <v>120</v>
      </c>
      <c r="B22" s="286">
        <v>42</v>
      </c>
      <c r="C22" s="286">
        <v>5201</v>
      </c>
      <c r="D22" s="286">
        <v>1416</v>
      </c>
      <c r="E22" s="287">
        <f t="shared" si="0"/>
        <v>27.225533551240144</v>
      </c>
      <c r="F22" s="286">
        <v>104748</v>
      </c>
      <c r="G22" s="286">
        <v>27653</v>
      </c>
      <c r="H22" s="287">
        <f t="shared" si="1"/>
        <v>26.399549394737846</v>
      </c>
      <c r="I22" s="286">
        <v>1412</v>
      </c>
      <c r="J22" s="287">
        <v>100</v>
      </c>
      <c r="K22" s="286">
        <v>27574</v>
      </c>
      <c r="L22" s="287">
        <v>100</v>
      </c>
      <c r="M22" s="286">
        <v>5</v>
      </c>
      <c r="N22" s="286">
        <v>0.32</v>
      </c>
      <c r="O22" s="308">
        <v>9155</v>
      </c>
      <c r="P22"/>
      <c r="Q22"/>
      <c r="R22"/>
    </row>
    <row r="23" spans="1:18" ht="12.75">
      <c r="A23" s="346" t="s">
        <v>601</v>
      </c>
      <c r="B23" s="99">
        <v>333</v>
      </c>
      <c r="C23" s="99">
        <v>50321</v>
      </c>
      <c r="D23" s="99">
        <v>13725</v>
      </c>
      <c r="E23" s="437">
        <f t="shared" si="0"/>
        <v>27.27489517298941</v>
      </c>
      <c r="F23" s="99">
        <v>812368</v>
      </c>
      <c r="G23" s="99">
        <v>219927</v>
      </c>
      <c r="H23" s="437">
        <f t="shared" si="1"/>
        <v>27.072336675004433</v>
      </c>
      <c r="I23" s="99">
        <v>13661</v>
      </c>
      <c r="J23" s="437">
        <v>100</v>
      </c>
      <c r="K23" s="99">
        <v>219098</v>
      </c>
      <c r="L23" s="437">
        <v>100</v>
      </c>
      <c r="M23" s="435">
        <v>61</v>
      </c>
      <c r="N23" s="99">
        <v>0.45</v>
      </c>
      <c r="O23" s="99">
        <v>73320</v>
      </c>
      <c r="P23" s="99"/>
      <c r="Q23" s="99"/>
      <c r="R23"/>
    </row>
    <row r="24" spans="1:18" ht="12.75">
      <c r="A24" s="265" t="s">
        <v>121</v>
      </c>
      <c r="B24" s="286">
        <v>50</v>
      </c>
      <c r="C24" s="286">
        <v>6473</v>
      </c>
      <c r="D24" s="286">
        <v>1822</v>
      </c>
      <c r="E24" s="287">
        <f>(D24/C24)*100</f>
        <v>28.147690406303106</v>
      </c>
      <c r="F24" s="286">
        <v>135376</v>
      </c>
      <c r="G24" s="286">
        <v>33857</v>
      </c>
      <c r="H24" s="287">
        <f t="shared" si="1"/>
        <v>25.00960288381988</v>
      </c>
      <c r="I24" s="286">
        <v>1814</v>
      </c>
      <c r="J24" s="287">
        <v>100</v>
      </c>
      <c r="K24" s="286">
        <v>33741</v>
      </c>
      <c r="L24" s="287">
        <v>100</v>
      </c>
      <c r="M24" s="286">
        <v>7</v>
      </c>
      <c r="N24" s="287">
        <v>0.4</v>
      </c>
      <c r="O24" s="308">
        <v>13171</v>
      </c>
      <c r="P24"/>
      <c r="Q24"/>
      <c r="R24"/>
    </row>
    <row r="25" spans="1:18" ht="12.75">
      <c r="A25" s="251" t="s">
        <v>122</v>
      </c>
      <c r="B25">
        <v>54</v>
      </c>
      <c r="C25">
        <v>8535</v>
      </c>
      <c r="D25">
        <v>2300</v>
      </c>
      <c r="E25" s="287">
        <f t="shared" si="0"/>
        <v>26.947861745752782</v>
      </c>
      <c r="F25">
        <v>132088</v>
      </c>
      <c r="G25">
        <v>35618</v>
      </c>
      <c r="H25" s="287">
        <f t="shared" si="1"/>
        <v>26.9653564290473</v>
      </c>
      <c r="I25">
        <v>2288</v>
      </c>
      <c r="J25" s="304">
        <v>100</v>
      </c>
      <c r="K25">
        <v>35463</v>
      </c>
      <c r="L25" s="287">
        <v>100</v>
      </c>
      <c r="M25" s="236">
        <v>11</v>
      </c>
      <c r="N25">
        <v>0.49</v>
      </c>
      <c r="O25" s="308">
        <v>10373</v>
      </c>
      <c r="P25"/>
      <c r="Q25"/>
      <c r="R25"/>
    </row>
    <row r="26" spans="1:18" ht="12.75">
      <c r="A26" s="265" t="s">
        <v>123</v>
      </c>
      <c r="B26" s="286">
        <v>58</v>
      </c>
      <c r="C26" s="286">
        <v>10013</v>
      </c>
      <c r="D26" s="286">
        <v>2831</v>
      </c>
      <c r="E26" s="287">
        <f t="shared" si="0"/>
        <v>28.27324478178368</v>
      </c>
      <c r="F26" s="286">
        <v>152560</v>
      </c>
      <c r="G26" s="286">
        <v>42894</v>
      </c>
      <c r="H26" s="287">
        <f t="shared" si="1"/>
        <v>28.116151022548507</v>
      </c>
      <c r="I26" s="286">
        <v>2818</v>
      </c>
      <c r="J26" s="287">
        <v>100</v>
      </c>
      <c r="K26" s="286">
        <v>42745</v>
      </c>
      <c r="L26" s="287">
        <v>100</v>
      </c>
      <c r="M26" s="286">
        <v>12</v>
      </c>
      <c r="N26" s="286">
        <v>0.43</v>
      </c>
      <c r="O26" s="308">
        <v>13404</v>
      </c>
      <c r="P26"/>
      <c r="Q26"/>
      <c r="R26"/>
    </row>
    <row r="27" spans="1:18" ht="12.75">
      <c r="A27" s="265" t="s">
        <v>124</v>
      </c>
      <c r="B27" s="286">
        <v>47</v>
      </c>
      <c r="C27" s="286">
        <v>7798</v>
      </c>
      <c r="D27" s="286">
        <v>2101</v>
      </c>
      <c r="E27" s="287">
        <f t="shared" si="0"/>
        <v>26.942805847653243</v>
      </c>
      <c r="F27" s="286">
        <v>114729</v>
      </c>
      <c r="G27" s="286">
        <v>31308</v>
      </c>
      <c r="H27" s="287">
        <f t="shared" si="1"/>
        <v>27.28865413278247</v>
      </c>
      <c r="I27" s="286">
        <v>2092</v>
      </c>
      <c r="J27" s="287">
        <v>100</v>
      </c>
      <c r="K27" s="286">
        <v>31198</v>
      </c>
      <c r="L27" s="287">
        <v>100</v>
      </c>
      <c r="M27" s="286">
        <v>9</v>
      </c>
      <c r="N27" s="286">
        <v>0.43</v>
      </c>
      <c r="O27" s="308">
        <v>10174</v>
      </c>
      <c r="P27"/>
      <c r="Q27"/>
      <c r="R27"/>
    </row>
    <row r="28" spans="1:18" ht="12.75">
      <c r="A28" s="265" t="s">
        <v>125</v>
      </c>
      <c r="B28" s="286">
        <v>46</v>
      </c>
      <c r="C28" s="286">
        <v>6679</v>
      </c>
      <c r="D28" s="286">
        <v>1829</v>
      </c>
      <c r="E28" s="287">
        <f t="shared" si="0"/>
        <v>27.384338972900135</v>
      </c>
      <c r="F28" s="286">
        <v>106133</v>
      </c>
      <c r="G28" s="286">
        <v>30065</v>
      </c>
      <c r="H28" s="287">
        <f t="shared" si="1"/>
        <v>28.327664345679477</v>
      </c>
      <c r="I28" s="286">
        <v>1821</v>
      </c>
      <c r="J28" s="287">
        <v>100</v>
      </c>
      <c r="K28" s="286">
        <v>29964</v>
      </c>
      <c r="L28" s="287">
        <v>100</v>
      </c>
      <c r="M28" s="286">
        <v>8</v>
      </c>
      <c r="N28" s="286">
        <v>0.42</v>
      </c>
      <c r="O28" s="308">
        <v>10586</v>
      </c>
      <c r="P28"/>
      <c r="Q28"/>
      <c r="R28"/>
    </row>
    <row r="29" spans="1:18" ht="12.75">
      <c r="A29" s="251" t="s">
        <v>126</v>
      </c>
      <c r="B29">
        <v>41</v>
      </c>
      <c r="C29">
        <v>5628</v>
      </c>
      <c r="D29">
        <v>1527</v>
      </c>
      <c r="E29" s="287">
        <f t="shared" si="0"/>
        <v>27.132196162046906</v>
      </c>
      <c r="F29">
        <v>88444</v>
      </c>
      <c r="G29">
        <v>24561</v>
      </c>
      <c r="H29" s="287">
        <f t="shared" si="1"/>
        <v>27.770114422685545</v>
      </c>
      <c r="I29">
        <v>1520</v>
      </c>
      <c r="J29" s="304">
        <v>100</v>
      </c>
      <c r="K29">
        <v>24449</v>
      </c>
      <c r="L29" s="304">
        <v>100</v>
      </c>
      <c r="M29" s="236">
        <v>8</v>
      </c>
      <c r="N29">
        <v>0.49</v>
      </c>
      <c r="O29" s="308">
        <v>7921</v>
      </c>
      <c r="P29"/>
      <c r="Q29"/>
      <c r="R29"/>
    </row>
    <row r="30" spans="1:18" ht="12.75">
      <c r="A30" s="251" t="s">
        <v>127</v>
      </c>
      <c r="B30" s="236">
        <v>37</v>
      </c>
      <c r="C30" s="236">
        <v>5195</v>
      </c>
      <c r="D30" s="236">
        <v>1315</v>
      </c>
      <c r="E30" s="287">
        <f t="shared" si="0"/>
        <v>25.312800769971126</v>
      </c>
      <c r="F30" s="236">
        <v>83038</v>
      </c>
      <c r="G30" s="236">
        <v>21624</v>
      </c>
      <c r="H30" s="287">
        <f t="shared" si="1"/>
        <v>26.04108962161902</v>
      </c>
      <c r="I30" s="236">
        <v>1308</v>
      </c>
      <c r="J30" s="317">
        <v>100</v>
      </c>
      <c r="K30" s="236">
        <v>21538</v>
      </c>
      <c r="L30" s="317">
        <v>100</v>
      </c>
      <c r="M30" s="236">
        <v>6</v>
      </c>
      <c r="N30" s="236">
        <v>0.49</v>
      </c>
      <c r="O30" s="308">
        <v>7691</v>
      </c>
      <c r="P30"/>
      <c r="Q30"/>
      <c r="R30"/>
    </row>
    <row r="31" spans="1:18" ht="12.75">
      <c r="A31" s="251"/>
      <c r="B31" s="236"/>
      <c r="C31" s="236"/>
      <c r="D31" s="236"/>
      <c r="E31" s="15"/>
      <c r="F31" s="236"/>
      <c r="G31" s="236"/>
      <c r="H31" s="287"/>
      <c r="I31" s="236"/>
      <c r="J31" s="317"/>
      <c r="K31" s="236"/>
      <c r="L31" s="317"/>
      <c r="M31" s="236"/>
      <c r="N31" s="236"/>
      <c r="O31"/>
      <c r="P31"/>
      <c r="Q31"/>
      <c r="R31"/>
    </row>
    <row r="32" spans="1:18" ht="12.75">
      <c r="A32" s="291" t="s">
        <v>65</v>
      </c>
      <c r="B32" s="280">
        <v>449</v>
      </c>
      <c r="C32" s="280">
        <v>78800</v>
      </c>
      <c r="D32" s="296">
        <v>20228</v>
      </c>
      <c r="E32" s="285">
        <f>(D32/C32)*100</f>
        <v>25.67005076142132</v>
      </c>
      <c r="F32" s="296">
        <v>1140969</v>
      </c>
      <c r="G32" s="280">
        <v>277101</v>
      </c>
      <c r="H32" s="285">
        <f t="shared" si="1"/>
        <v>24.28646177065284</v>
      </c>
      <c r="I32" s="296">
        <v>20141</v>
      </c>
      <c r="J32" s="285">
        <v>100</v>
      </c>
      <c r="K32" s="280">
        <v>277101</v>
      </c>
      <c r="L32" s="285">
        <v>100</v>
      </c>
      <c r="M32" s="280">
        <v>87</v>
      </c>
      <c r="N32" s="278">
        <v>0.43</v>
      </c>
      <c r="O32" s="99">
        <f>SUM(O34:O45)</f>
        <v>97242</v>
      </c>
      <c r="P32"/>
      <c r="Q32"/>
      <c r="R32"/>
    </row>
    <row r="33" spans="1:18" ht="12.75">
      <c r="A33" s="291"/>
      <c r="B33" s="280"/>
      <c r="C33" s="280"/>
      <c r="D33" s="296"/>
      <c r="E33" s="285"/>
      <c r="F33" s="296"/>
      <c r="G33" s="280"/>
      <c r="H33" s="285"/>
      <c r="I33" s="296"/>
      <c r="J33" s="285"/>
      <c r="K33" s="280"/>
      <c r="L33" s="285"/>
      <c r="M33" s="280"/>
      <c r="N33" s="278"/>
      <c r="O33"/>
      <c r="P33"/>
      <c r="Q33"/>
      <c r="R33"/>
    </row>
    <row r="34" spans="1:18" ht="12.75">
      <c r="A34" s="265" t="s">
        <v>300</v>
      </c>
      <c r="B34" s="286">
        <v>47</v>
      </c>
      <c r="C34" s="286">
        <v>8428</v>
      </c>
      <c r="D34" s="286">
        <v>2002</v>
      </c>
      <c r="E34" s="285">
        <f aca="true" t="shared" si="2" ref="E34:E45">(D34/C34)*100</f>
        <v>23.754152823920265</v>
      </c>
      <c r="F34" s="286">
        <v>114085</v>
      </c>
      <c r="G34" s="286">
        <v>29903</v>
      </c>
      <c r="H34" s="287">
        <f t="shared" si="1"/>
        <v>26.21115834684665</v>
      </c>
      <c r="I34" s="286">
        <v>2002</v>
      </c>
      <c r="J34" s="287">
        <v>100</v>
      </c>
      <c r="K34" s="286">
        <v>29903</v>
      </c>
      <c r="L34" s="287">
        <v>100</v>
      </c>
      <c r="M34" s="286">
        <v>8</v>
      </c>
      <c r="N34" s="287">
        <v>0.4</v>
      </c>
      <c r="O34" s="308">
        <v>10417</v>
      </c>
      <c r="P34"/>
      <c r="Q34"/>
      <c r="R34"/>
    </row>
    <row r="35" spans="1:18" ht="12.75">
      <c r="A35" s="265" t="s">
        <v>217</v>
      </c>
      <c r="B35" s="286">
        <v>42</v>
      </c>
      <c r="C35" s="286">
        <v>8815</v>
      </c>
      <c r="D35" s="286">
        <v>2221</v>
      </c>
      <c r="E35" s="285">
        <f t="shared" si="2"/>
        <v>25.195689166193986</v>
      </c>
      <c r="F35" s="286">
        <v>100267</v>
      </c>
      <c r="G35" s="286">
        <v>28158</v>
      </c>
      <c r="H35" s="287">
        <f t="shared" si="1"/>
        <v>28.083018341029454</v>
      </c>
      <c r="I35" s="286">
        <v>2221</v>
      </c>
      <c r="J35" s="287">
        <v>100</v>
      </c>
      <c r="K35" s="286">
        <v>28158</v>
      </c>
      <c r="L35" s="287">
        <v>100</v>
      </c>
      <c r="M35" s="286">
        <v>9</v>
      </c>
      <c r="N35" s="287">
        <v>0.4</v>
      </c>
      <c r="O35" s="308">
        <v>9802</v>
      </c>
      <c r="P35"/>
      <c r="Q35"/>
      <c r="R35"/>
    </row>
    <row r="36" spans="1:18" ht="12.75">
      <c r="A36" s="265" t="s">
        <v>218</v>
      </c>
      <c r="B36" s="286">
        <v>41</v>
      </c>
      <c r="C36" s="286">
        <v>8211</v>
      </c>
      <c r="D36" s="286">
        <v>1950</v>
      </c>
      <c r="E36" s="285">
        <f t="shared" si="2"/>
        <v>23.748629886737305</v>
      </c>
      <c r="F36" s="286">
        <v>97755</v>
      </c>
      <c r="G36" s="286">
        <v>25031</v>
      </c>
      <c r="H36" s="287">
        <f t="shared" si="1"/>
        <v>25.605851363101635</v>
      </c>
      <c r="I36" s="286">
        <v>1950</v>
      </c>
      <c r="J36" s="287">
        <v>100</v>
      </c>
      <c r="K36" s="286">
        <v>25031</v>
      </c>
      <c r="L36" s="287">
        <v>100</v>
      </c>
      <c r="M36" s="286">
        <v>9</v>
      </c>
      <c r="N36" s="286">
        <v>0.44</v>
      </c>
      <c r="O36" s="308">
        <v>8083</v>
      </c>
      <c r="P36"/>
      <c r="Q36"/>
      <c r="R36"/>
    </row>
    <row r="37" spans="1:18" ht="12.75">
      <c r="A37" s="265" t="s">
        <v>219</v>
      </c>
      <c r="B37" s="286">
        <v>47</v>
      </c>
      <c r="C37" s="286">
        <v>9524</v>
      </c>
      <c r="D37" s="286">
        <v>2746</v>
      </c>
      <c r="E37" s="285">
        <f t="shared" si="2"/>
        <v>28.83242335153297</v>
      </c>
      <c r="F37" s="286">
        <v>115867</v>
      </c>
      <c r="G37" s="286">
        <v>33121</v>
      </c>
      <c r="H37" s="287">
        <f t="shared" si="1"/>
        <v>28.58536080160874</v>
      </c>
      <c r="I37" s="286">
        <v>2746</v>
      </c>
      <c r="J37" s="287">
        <v>100</v>
      </c>
      <c r="K37" s="286">
        <v>33121</v>
      </c>
      <c r="L37" s="287">
        <v>100</v>
      </c>
      <c r="M37" s="286">
        <v>14</v>
      </c>
      <c r="N37" s="287">
        <v>0.5</v>
      </c>
      <c r="O37" s="308">
        <v>11386</v>
      </c>
      <c r="P37"/>
      <c r="Q37"/>
      <c r="R37"/>
    </row>
    <row r="38" spans="1:18" ht="12.75">
      <c r="A38" s="265" t="s">
        <v>220</v>
      </c>
      <c r="B38" s="292">
        <v>32</v>
      </c>
      <c r="C38" s="292">
        <v>5912</v>
      </c>
      <c r="D38" s="292">
        <v>1897</v>
      </c>
      <c r="E38" s="285">
        <f t="shared" si="2"/>
        <v>32.0872801082544</v>
      </c>
      <c r="F38" s="292">
        <v>79921</v>
      </c>
      <c r="G38" s="292">
        <v>24359</v>
      </c>
      <c r="H38" s="287">
        <f t="shared" si="1"/>
        <v>30.478847862263986</v>
      </c>
      <c r="I38" s="292">
        <v>1897</v>
      </c>
      <c r="J38" s="293">
        <v>100</v>
      </c>
      <c r="K38" s="292">
        <v>24359</v>
      </c>
      <c r="L38" s="293">
        <v>100</v>
      </c>
      <c r="M38" s="292">
        <v>9</v>
      </c>
      <c r="N38" s="292">
        <v>0.49</v>
      </c>
      <c r="O38" s="308">
        <v>8401</v>
      </c>
      <c r="P38"/>
      <c r="Q38"/>
      <c r="R38"/>
    </row>
    <row r="39" spans="1:18" ht="12.75">
      <c r="A39" s="265" t="s">
        <v>221</v>
      </c>
      <c r="B39" s="286">
        <v>32</v>
      </c>
      <c r="C39" s="286">
        <v>5140</v>
      </c>
      <c r="D39" s="286">
        <v>1518</v>
      </c>
      <c r="E39" s="285">
        <f t="shared" si="2"/>
        <v>29.53307392996109</v>
      </c>
      <c r="F39" s="286">
        <v>79879</v>
      </c>
      <c r="G39" s="286">
        <v>21660</v>
      </c>
      <c r="H39" s="287">
        <f t="shared" si="1"/>
        <v>27.11601296961654</v>
      </c>
      <c r="I39" s="286">
        <v>1518</v>
      </c>
      <c r="J39" s="287">
        <v>100</v>
      </c>
      <c r="K39" s="286">
        <v>21660</v>
      </c>
      <c r="L39" s="287">
        <v>100</v>
      </c>
      <c r="M39" s="286">
        <v>7</v>
      </c>
      <c r="N39" s="286">
        <v>0.46</v>
      </c>
      <c r="O39" s="308">
        <v>7304</v>
      </c>
      <c r="P39"/>
      <c r="Q39"/>
      <c r="R39"/>
    </row>
    <row r="40" spans="1:18" ht="12.75">
      <c r="A40" s="265" t="s">
        <v>222</v>
      </c>
      <c r="B40" s="286">
        <v>35</v>
      </c>
      <c r="C40" s="286">
        <v>5734</v>
      </c>
      <c r="D40" s="286">
        <v>1559</v>
      </c>
      <c r="E40" s="285">
        <f t="shared" si="2"/>
        <v>27.188698988489712</v>
      </c>
      <c r="F40" s="286">
        <v>81913</v>
      </c>
      <c r="G40" s="286">
        <v>19656</v>
      </c>
      <c r="H40" s="287">
        <f t="shared" si="1"/>
        <v>23.99619108078083</v>
      </c>
      <c r="I40" s="286">
        <v>1559</v>
      </c>
      <c r="J40" s="287">
        <v>100</v>
      </c>
      <c r="K40" s="286">
        <v>19656</v>
      </c>
      <c r="L40" s="287">
        <v>100</v>
      </c>
      <c r="M40" s="286">
        <v>7</v>
      </c>
      <c r="N40" s="286">
        <v>0.46</v>
      </c>
      <c r="O40" s="308">
        <v>6171</v>
      </c>
      <c r="P40"/>
      <c r="Q40"/>
      <c r="R40"/>
    </row>
    <row r="41" spans="1:18" ht="12.75">
      <c r="A41" s="265" t="s">
        <v>223</v>
      </c>
      <c r="B41" s="286">
        <v>36</v>
      </c>
      <c r="C41" s="286">
        <v>5830</v>
      </c>
      <c r="D41" s="286">
        <v>1395</v>
      </c>
      <c r="E41" s="285">
        <f t="shared" si="2"/>
        <v>23.92795883361921</v>
      </c>
      <c r="F41" s="286">
        <v>89597</v>
      </c>
      <c r="G41" s="286">
        <v>18605</v>
      </c>
      <c r="H41" s="287">
        <f t="shared" si="1"/>
        <v>20.765204192104648</v>
      </c>
      <c r="I41" s="286">
        <v>1395</v>
      </c>
      <c r="J41" s="287">
        <v>100</v>
      </c>
      <c r="K41" s="286">
        <v>18605</v>
      </c>
      <c r="L41" s="287">
        <v>100</v>
      </c>
      <c r="M41" s="286">
        <v>6</v>
      </c>
      <c r="N41" s="287">
        <v>0.4</v>
      </c>
      <c r="O41" s="308">
        <v>6463</v>
      </c>
      <c r="P41"/>
      <c r="Q41"/>
      <c r="R41"/>
    </row>
    <row r="42" spans="1:18" ht="12.75">
      <c r="A42" s="265" t="s">
        <v>249</v>
      </c>
      <c r="B42" s="286">
        <v>39</v>
      </c>
      <c r="C42" s="286">
        <v>6378</v>
      </c>
      <c r="D42" s="286">
        <v>1403</v>
      </c>
      <c r="E42" s="285">
        <f t="shared" si="2"/>
        <v>21.997491376607087</v>
      </c>
      <c r="F42" s="286">
        <v>97309</v>
      </c>
      <c r="G42" s="286">
        <v>18164</v>
      </c>
      <c r="H42" s="287">
        <f t="shared" si="1"/>
        <v>18.666310413219744</v>
      </c>
      <c r="I42" s="286">
        <v>1403</v>
      </c>
      <c r="J42" s="287">
        <v>100</v>
      </c>
      <c r="K42" s="286">
        <v>18164</v>
      </c>
      <c r="L42" s="287">
        <v>100</v>
      </c>
      <c r="M42" s="286">
        <v>5</v>
      </c>
      <c r="N42" s="286">
        <v>0.37</v>
      </c>
      <c r="O42" s="308">
        <v>6523</v>
      </c>
      <c r="P42"/>
      <c r="Q42"/>
      <c r="R42"/>
    </row>
    <row r="43" spans="1:18" ht="12.75">
      <c r="A43" s="251" t="s">
        <v>224</v>
      </c>
      <c r="B43">
        <v>32</v>
      </c>
      <c r="C43">
        <v>3928</v>
      </c>
      <c r="D43">
        <v>858</v>
      </c>
      <c r="E43" s="285">
        <f t="shared" si="2"/>
        <v>21.843177189409367</v>
      </c>
      <c r="F43">
        <v>81021</v>
      </c>
      <c r="G43">
        <v>13999</v>
      </c>
      <c r="H43" s="287">
        <f t="shared" si="1"/>
        <v>17.27823650658471</v>
      </c>
      <c r="I43">
        <v>858</v>
      </c>
      <c r="J43" s="304">
        <v>100</v>
      </c>
      <c r="K43">
        <v>13999</v>
      </c>
      <c r="L43" s="304">
        <v>100</v>
      </c>
      <c r="M43" s="236">
        <v>3</v>
      </c>
      <c r="N43">
        <v>0.34</v>
      </c>
      <c r="O43" s="308">
        <v>5862</v>
      </c>
      <c r="P43"/>
      <c r="Q43"/>
      <c r="R43"/>
    </row>
    <row r="44" spans="1:18" ht="12.75">
      <c r="A44" s="265" t="s">
        <v>225</v>
      </c>
      <c r="B44" s="292">
        <v>35</v>
      </c>
      <c r="C44" s="292">
        <v>5478</v>
      </c>
      <c r="D44" s="292">
        <v>1386</v>
      </c>
      <c r="E44" s="285">
        <f t="shared" si="2"/>
        <v>25.301204819277107</v>
      </c>
      <c r="F44" s="292">
        <v>100203</v>
      </c>
      <c r="G44" s="292">
        <v>22727</v>
      </c>
      <c r="H44" s="287">
        <f t="shared" si="1"/>
        <v>22.6809576559584</v>
      </c>
      <c r="I44" s="292">
        <v>1386</v>
      </c>
      <c r="J44" s="293">
        <v>100</v>
      </c>
      <c r="K44" s="292">
        <v>22727</v>
      </c>
      <c r="L44" s="293">
        <v>100</v>
      </c>
      <c r="M44" s="292">
        <v>5</v>
      </c>
      <c r="N44" s="292">
        <v>0.35</v>
      </c>
      <c r="O44" s="308">
        <v>8960</v>
      </c>
      <c r="P44"/>
      <c r="Q44"/>
      <c r="R44"/>
    </row>
    <row r="45" spans="1:18" ht="12.75">
      <c r="A45" s="265" t="s">
        <v>226</v>
      </c>
      <c r="B45" s="292">
        <v>33</v>
      </c>
      <c r="C45" s="292">
        <v>5421</v>
      </c>
      <c r="D45" s="292">
        <v>1293</v>
      </c>
      <c r="E45" s="285">
        <f t="shared" si="2"/>
        <v>23.85168788046486</v>
      </c>
      <c r="F45" s="292">
        <v>103154</v>
      </c>
      <c r="G45" s="292">
        <v>21719</v>
      </c>
      <c r="H45" s="287">
        <f t="shared" si="1"/>
        <v>21.05492758400062</v>
      </c>
      <c r="I45" s="292">
        <v>1293</v>
      </c>
      <c r="J45" s="294">
        <v>100</v>
      </c>
      <c r="K45" s="292">
        <v>21719</v>
      </c>
      <c r="L45" s="294">
        <v>100</v>
      </c>
      <c r="M45" s="292">
        <v>6</v>
      </c>
      <c r="N45" s="293">
        <v>0.5</v>
      </c>
      <c r="O45" s="308">
        <v>7870</v>
      </c>
      <c r="P45"/>
      <c r="Q45"/>
      <c r="R45"/>
    </row>
    <row r="46" spans="1:18" ht="12.75">
      <c r="A46" s="265"/>
      <c r="B46" s="292"/>
      <c r="C46" s="292"/>
      <c r="D46" s="292"/>
      <c r="E46" s="287"/>
      <c r="F46" s="292"/>
      <c r="G46" s="292"/>
      <c r="H46" s="287"/>
      <c r="I46" s="292"/>
      <c r="J46" s="294"/>
      <c r="K46" s="292"/>
      <c r="L46" s="294"/>
      <c r="M46" s="292"/>
      <c r="N46" s="293"/>
      <c r="O46"/>
      <c r="P46"/>
      <c r="Q46"/>
      <c r="R46"/>
    </row>
    <row r="47" spans="1:18" ht="12.75">
      <c r="A47" s="274" t="s">
        <v>66</v>
      </c>
      <c r="B47" s="296">
        <v>375</v>
      </c>
      <c r="C47" s="296">
        <v>70453</v>
      </c>
      <c r="D47" s="296">
        <v>17555</v>
      </c>
      <c r="E47" s="285">
        <f aca="true" t="shared" si="3" ref="E47:E55">(D47/C47)*100</f>
        <v>24.91732076703618</v>
      </c>
      <c r="F47" s="296">
        <v>1090632</v>
      </c>
      <c r="G47" s="296">
        <v>221364</v>
      </c>
      <c r="H47" s="285">
        <f t="shared" si="1"/>
        <v>20.296855401271923</v>
      </c>
      <c r="I47" s="296">
        <v>17454</v>
      </c>
      <c r="J47" s="309">
        <v>100</v>
      </c>
      <c r="K47" s="296">
        <v>221364</v>
      </c>
      <c r="L47" s="309">
        <v>100</v>
      </c>
      <c r="M47" s="310">
        <v>101</v>
      </c>
      <c r="N47" s="310">
        <v>0.58</v>
      </c>
      <c r="O47" s="303">
        <v>81588</v>
      </c>
      <c r="P47"/>
      <c r="Q47"/>
      <c r="R47"/>
    </row>
    <row r="48" spans="1:18" ht="12.75">
      <c r="A48" s="274" t="s">
        <v>128</v>
      </c>
      <c r="B48" s="275">
        <v>240</v>
      </c>
      <c r="C48" s="275">
        <v>36541</v>
      </c>
      <c r="D48" s="275">
        <v>8235</v>
      </c>
      <c r="E48" s="285">
        <f t="shared" si="3"/>
        <v>22.53632905503407</v>
      </c>
      <c r="F48" s="275">
        <v>621569</v>
      </c>
      <c r="G48" s="275">
        <v>87956</v>
      </c>
      <c r="H48" s="285">
        <f t="shared" si="1"/>
        <v>14.150641360814326</v>
      </c>
      <c r="I48" s="298">
        <v>8231</v>
      </c>
      <c r="J48" s="311">
        <v>100</v>
      </c>
      <c r="K48" s="275">
        <v>87956</v>
      </c>
      <c r="L48" s="297">
        <v>100</v>
      </c>
      <c r="M48" s="276">
        <v>47</v>
      </c>
      <c r="N48" s="310">
        <v>0.57</v>
      </c>
      <c r="O48" s="303">
        <v>34092</v>
      </c>
      <c r="P48"/>
      <c r="Q48"/>
      <c r="R48"/>
    </row>
    <row r="49" spans="1:18" ht="12.75">
      <c r="A49" s="2" t="s">
        <v>67</v>
      </c>
      <c r="B49" s="277">
        <v>172</v>
      </c>
      <c r="C49" s="277">
        <v>27469.5</v>
      </c>
      <c r="D49" s="277">
        <v>5929.9</v>
      </c>
      <c r="E49" s="285">
        <f t="shared" si="3"/>
        <v>21.5872149110832</v>
      </c>
      <c r="F49" s="2">
        <v>508121</v>
      </c>
      <c r="G49" s="2">
        <v>71766</v>
      </c>
      <c r="H49" s="285">
        <f t="shared" si="1"/>
        <v>14.123801220575412</v>
      </c>
      <c r="I49" s="277">
        <v>5917</v>
      </c>
      <c r="J49" s="299">
        <v>99.78</v>
      </c>
      <c r="K49" s="2">
        <v>71688</v>
      </c>
      <c r="L49" s="299">
        <v>99.89</v>
      </c>
      <c r="M49" s="298">
        <v>36.4</v>
      </c>
      <c r="N49" s="2">
        <v>0.61</v>
      </c>
      <c r="O49" s="303">
        <v>28048</v>
      </c>
      <c r="P49"/>
      <c r="Q49"/>
      <c r="R49"/>
    </row>
    <row r="50" spans="1:18" ht="12.75">
      <c r="A50" s="2" t="s">
        <v>129</v>
      </c>
      <c r="B50" s="277">
        <v>161.4</v>
      </c>
      <c r="C50" s="277">
        <v>30419.6</v>
      </c>
      <c r="D50" s="277">
        <v>5020.3</v>
      </c>
      <c r="E50" s="285">
        <f t="shared" si="3"/>
        <v>16.503504319583428</v>
      </c>
      <c r="F50" s="2">
        <v>1263898</v>
      </c>
      <c r="G50" s="2">
        <v>106277</v>
      </c>
      <c r="H50" s="285">
        <f t="shared" si="1"/>
        <v>8.408669053990115</v>
      </c>
      <c r="I50" s="277">
        <v>4726</v>
      </c>
      <c r="J50" s="2">
        <v>94.13</v>
      </c>
      <c r="K50" s="2">
        <v>104246</v>
      </c>
      <c r="L50" s="2">
        <v>98.09</v>
      </c>
      <c r="M50" s="298">
        <v>33.9</v>
      </c>
      <c r="N50" s="2">
        <v>0.68</v>
      </c>
      <c r="O50" s="303">
        <v>45937</v>
      </c>
      <c r="P50"/>
      <c r="Q50"/>
      <c r="R50"/>
    </row>
    <row r="51" spans="1:18" ht="12.75">
      <c r="A51" s="312" t="s">
        <v>6</v>
      </c>
      <c r="B51" s="277">
        <v>95.8</v>
      </c>
      <c r="C51" s="277">
        <v>23860.5</v>
      </c>
      <c r="D51" s="277">
        <v>4871.3</v>
      </c>
      <c r="E51" s="285">
        <f t="shared" si="3"/>
        <v>20.415749879507974</v>
      </c>
      <c r="F51" s="2">
        <v>803050</v>
      </c>
      <c r="G51" s="2">
        <v>82607</v>
      </c>
      <c r="H51" s="285">
        <f t="shared" si="1"/>
        <v>10.286657119731025</v>
      </c>
      <c r="I51" s="277">
        <v>2606.3</v>
      </c>
      <c r="J51" s="299">
        <v>53.5</v>
      </c>
      <c r="K51" s="2">
        <v>67047</v>
      </c>
      <c r="L51" s="2">
        <v>81.16</v>
      </c>
      <c r="M51" s="298">
        <v>64</v>
      </c>
      <c r="N51" s="299">
        <v>1.3</v>
      </c>
      <c r="O51" s="303">
        <v>27992</v>
      </c>
      <c r="P51"/>
      <c r="Q51"/>
      <c r="R51"/>
    </row>
    <row r="52" spans="1:18" ht="12.75">
      <c r="A52" s="312" t="s">
        <v>7</v>
      </c>
      <c r="B52" s="277">
        <v>55</v>
      </c>
      <c r="C52" s="277">
        <v>16531</v>
      </c>
      <c r="D52" s="277">
        <v>2799.1</v>
      </c>
      <c r="E52" s="285">
        <f t="shared" si="3"/>
        <v>16.932429980037504</v>
      </c>
      <c r="F52" s="2">
        <v>413573</v>
      </c>
      <c r="G52" s="2">
        <v>66204</v>
      </c>
      <c r="H52" s="285">
        <f t="shared" si="1"/>
        <v>16.007814823501533</v>
      </c>
      <c r="I52" s="277">
        <v>617.9</v>
      </c>
      <c r="J52" s="2">
        <v>22.08</v>
      </c>
      <c r="K52" s="2">
        <v>11571</v>
      </c>
      <c r="L52" s="2">
        <v>17.48</v>
      </c>
      <c r="M52" s="298">
        <v>30.5</v>
      </c>
      <c r="N52" s="2">
        <v>1.09</v>
      </c>
      <c r="O52" s="303">
        <v>12175</v>
      </c>
      <c r="P52"/>
      <c r="Q52"/>
      <c r="R52"/>
    </row>
    <row r="53" spans="1:18" ht="12.75">
      <c r="A53" s="312" t="s">
        <v>130</v>
      </c>
      <c r="B53" s="277">
        <v>38.3</v>
      </c>
      <c r="C53" s="277">
        <v>13521.7</v>
      </c>
      <c r="D53" s="277">
        <v>2205.1</v>
      </c>
      <c r="E53" s="285">
        <f t="shared" si="3"/>
        <v>16.307860697989156</v>
      </c>
      <c r="F53" s="2">
        <v>370010</v>
      </c>
      <c r="G53" s="2">
        <v>59775</v>
      </c>
      <c r="H53" s="285">
        <f t="shared" si="1"/>
        <v>16.154968784627442</v>
      </c>
      <c r="I53" s="275" t="s">
        <v>155</v>
      </c>
      <c r="J53" s="275" t="s">
        <v>155</v>
      </c>
      <c r="K53" s="275" t="s">
        <v>155</v>
      </c>
      <c r="L53" s="275" t="s">
        <v>155</v>
      </c>
      <c r="M53" s="298">
        <v>33.3</v>
      </c>
      <c r="N53" s="2">
        <v>1.51</v>
      </c>
      <c r="O53" s="303">
        <v>10827</v>
      </c>
      <c r="P53"/>
      <c r="Q53"/>
      <c r="R53"/>
    </row>
    <row r="54" spans="1:18" ht="12.75">
      <c r="A54" s="313" t="s">
        <v>131</v>
      </c>
      <c r="B54" s="314">
        <v>26.2</v>
      </c>
      <c r="C54" s="314">
        <v>13431.7</v>
      </c>
      <c r="D54" s="314">
        <v>1645.3</v>
      </c>
      <c r="E54" s="285">
        <f t="shared" si="3"/>
        <v>12.249380197592261</v>
      </c>
      <c r="F54" s="312">
        <v>292314</v>
      </c>
      <c r="G54" s="312">
        <v>32640</v>
      </c>
      <c r="H54" s="285">
        <f t="shared" si="1"/>
        <v>11.166074837332458</v>
      </c>
      <c r="I54" s="275" t="s">
        <v>155</v>
      </c>
      <c r="J54" s="275" t="s">
        <v>155</v>
      </c>
      <c r="K54" s="275" t="s">
        <v>155</v>
      </c>
      <c r="L54" s="275" t="s">
        <v>155</v>
      </c>
      <c r="M54" s="315">
        <v>38.2</v>
      </c>
      <c r="N54" s="312">
        <v>2.32</v>
      </c>
      <c r="O54" s="303">
        <v>7212</v>
      </c>
      <c r="P54"/>
      <c r="Q54"/>
      <c r="R54"/>
    </row>
    <row r="55" spans="1:18" ht="12.75">
      <c r="A55" s="312" t="s">
        <v>132</v>
      </c>
      <c r="B55" s="277">
        <v>6.4</v>
      </c>
      <c r="C55" s="277">
        <v>3901</v>
      </c>
      <c r="D55" s="277">
        <v>726.4</v>
      </c>
      <c r="E55" s="285">
        <f t="shared" si="3"/>
        <v>18.62086644450141</v>
      </c>
      <c r="F55" s="2">
        <v>65742</v>
      </c>
      <c r="G55" s="2">
        <v>11775</v>
      </c>
      <c r="H55" s="285">
        <f t="shared" si="1"/>
        <v>17.910924523135897</v>
      </c>
      <c r="I55" s="275" t="s">
        <v>155</v>
      </c>
      <c r="J55" s="275" t="s">
        <v>155</v>
      </c>
      <c r="K55" s="275" t="s">
        <v>155</v>
      </c>
      <c r="L55" s="275" t="s">
        <v>155</v>
      </c>
      <c r="M55" s="298">
        <v>17.9</v>
      </c>
      <c r="N55" s="2">
        <v>2.46</v>
      </c>
      <c r="O55" s="303">
        <v>3258</v>
      </c>
      <c r="P55"/>
      <c r="Q55"/>
      <c r="R55"/>
    </row>
    <row r="56" spans="1:18" ht="12.75">
      <c r="A56" s="313" t="s">
        <v>301</v>
      </c>
      <c r="B56" s="312">
        <v>0.3</v>
      </c>
      <c r="C56" s="314">
        <v>133</v>
      </c>
      <c r="D56" s="314">
        <v>68.8</v>
      </c>
      <c r="E56" s="285">
        <v>51.74</v>
      </c>
      <c r="F56" s="312">
        <v>1728</v>
      </c>
      <c r="G56" s="312">
        <v>898</v>
      </c>
      <c r="H56" s="285">
        <f t="shared" si="1"/>
        <v>51.967592592592595</v>
      </c>
      <c r="I56" s="275" t="s">
        <v>155</v>
      </c>
      <c r="J56" s="275" t="s">
        <v>155</v>
      </c>
      <c r="K56" s="275" t="s">
        <v>155</v>
      </c>
      <c r="L56" s="275" t="s">
        <v>155</v>
      </c>
      <c r="M56" s="316">
        <v>0.6</v>
      </c>
      <c r="N56" s="312">
        <v>0.85</v>
      </c>
      <c r="O56" s="303">
        <v>300</v>
      </c>
      <c r="P56"/>
      <c r="Q56"/>
      <c r="R56"/>
    </row>
    <row r="57" spans="1:18" ht="12.75">
      <c r="A57" s="154"/>
      <c r="B57" s="158"/>
      <c r="C57" s="158"/>
      <c r="D57" s="158"/>
      <c r="E57" s="158"/>
      <c r="F57" s="158"/>
      <c r="G57" s="158"/>
      <c r="H57" s="158"/>
      <c r="I57" s="158"/>
      <c r="J57" s="158"/>
      <c r="K57" s="158"/>
      <c r="L57" s="158"/>
      <c r="M57" s="259"/>
      <c r="N57" s="307"/>
      <c r="O57" s="183"/>
      <c r="P57"/>
      <c r="Q57"/>
      <c r="R57"/>
    </row>
    <row r="58" spans="1:18" ht="12.75">
      <c r="A58" s="228" t="s">
        <v>302</v>
      </c>
      <c r="B58" s="152"/>
      <c r="C58" s="152"/>
      <c r="D58" s="152"/>
      <c r="E58" s="152"/>
      <c r="F58" s="152"/>
      <c r="G58" s="152"/>
      <c r="H58" s="152"/>
      <c r="I58" s="152"/>
      <c r="J58" s="152"/>
      <c r="K58" s="152"/>
      <c r="L58" s="152"/>
      <c r="M58" s="153"/>
      <c r="N58" s="152"/>
      <c r="O58"/>
      <c r="P58"/>
      <c r="Q58"/>
      <c r="R58"/>
    </row>
    <row r="59" spans="1:18" ht="12.75">
      <c r="A59" s="181"/>
      <c r="B59" s="152"/>
      <c r="C59" s="152"/>
      <c r="D59" s="152"/>
      <c r="E59" s="152"/>
      <c r="F59" s="152"/>
      <c r="G59" s="152"/>
      <c r="H59" s="152"/>
      <c r="I59" s="152"/>
      <c r="J59" s="152"/>
      <c r="K59" s="152"/>
      <c r="L59" s="152"/>
      <c r="M59" s="153"/>
      <c r="N59" s="152"/>
      <c r="O59"/>
      <c r="P59"/>
      <c r="Q59"/>
      <c r="R59"/>
    </row>
    <row r="60" spans="1:18" ht="12.75">
      <c r="A60" s="181"/>
      <c r="B60" s="152"/>
      <c r="C60" s="152"/>
      <c r="D60" s="152"/>
      <c r="E60" s="152"/>
      <c r="F60" s="152"/>
      <c r="G60" s="152"/>
      <c r="H60" s="152"/>
      <c r="I60" s="152"/>
      <c r="J60" s="152"/>
      <c r="K60" s="152"/>
      <c r="L60" s="152"/>
      <c r="M60" s="153"/>
      <c r="N60" s="152"/>
      <c r="O60"/>
      <c r="P60"/>
      <c r="Q60"/>
      <c r="R60"/>
    </row>
    <row r="61" ht="12.75">
      <c r="A61" s="477" t="s">
        <v>664</v>
      </c>
    </row>
  </sheetData>
  <hyperlinks>
    <hyperlink ref="A5" location="'BSE SENSEX'!A1" display="SENSEX "/>
    <hyperlink ref="A6" location="'BSE TECK'!A1" display="BSE TECk "/>
    <hyperlink ref="A7" location="'BSE 100'!A1" display="BSE100 "/>
    <hyperlink ref="A8" location="'BSE SENSEX'!A1" display="SENSEX "/>
    <hyperlink ref="A50" location="'Options time series-BSE '!A1" display="Sensex Futures"/>
    <hyperlink ref="A51" location="'CNX Midcap 200'!A1" display="CNX Midcap 200"/>
    <hyperlink ref="A55" location="'CNX Nifty Junior'!A1" tooltip="Time Series on BSE 200" display="CNX Nifty Junior"/>
    <hyperlink ref="F51" location="'Options time series-NSE '!A1" display="Nifty Options"/>
    <hyperlink ref="F55" location="'Options time series-NSE '!A1" display="Stock Futures"/>
    <hyperlink ref="A53" location="'CNX Nifty Junior'!A1" tooltip="Time series on BSE TECK" display="CNX Nifty Junior"/>
    <hyperlink ref="F53" location="'Options time series-NSE '!A1" display="Nifty Futures"/>
    <hyperlink ref="F57" location="'S&amp;P CNX 500'!A1" display="S&amp;P CNX 500"/>
    <hyperlink ref="A3" location="'CNX Nifty Junior'!A1" display="CNX Nifty Junior"/>
    <hyperlink ref="F3" location="'Options time series-NSE '!A1" display="Nifty Options"/>
    <hyperlink ref="A52" location="'Options time series-BSE '!A1" display="Stock Futures"/>
    <hyperlink ref="A1" location="'CNX Midcap 200'!A1" display="CNX Midcap 200"/>
    <hyperlink ref="F1" location="'Options time series-NSE '!A1" display="Nifty Options"/>
    <hyperlink ref="F7" location="'Options time series-NSE '!A1" display="Stock Options"/>
    <hyperlink ref="F5" location="'Options time series-NSE '!A1" display="Stock Options"/>
    <hyperlink ref="A54" location="'Options time series-BSE '!A1" display="Sensex Futures"/>
    <hyperlink ref="A56" location="'Options time series-BSE '!A1" display="Stock Futures"/>
    <hyperlink ref="A4" location="'S&amp;P CNX NIFTY'!A1" display="S&amp;P CNX Nifty"/>
    <hyperlink ref="F2" location="'S&amp;P CNX NIFTY'!A1" display="S&amp;P CNX Nifty"/>
    <hyperlink ref="F4" location="'Options time series-NSE '!A1" display="Nifty Futures"/>
    <hyperlink ref="F6" location="'Options time series-NSE '!A1" display="Stock Futures"/>
    <hyperlink ref="F47" location="'Options time series-BSE '!A1" display="Stock Options"/>
    <hyperlink ref="F8" location="'Options time series-NSE '!A1" display="Nifty Futures"/>
    <hyperlink ref="A47" location="'BSE 100'!A1" display="BSE100 "/>
    <hyperlink ref="F50" location="'Options time series-NSE '!A1" display="Nifty Futures"/>
    <hyperlink ref="F52" location="'Options time series-NSE '!A1" display="Stock Futures"/>
    <hyperlink ref="F54" location="'Options time series-NSE '!A1" display="Nifty Futures"/>
    <hyperlink ref="F58" location="'Options time series-NSE '!A1" display="Nifty Options"/>
    <hyperlink ref="A48" location="'BSE FMC'!A1" display="BSEFMC "/>
    <hyperlink ref="F56" location="'Options time series-NSE '!A1" display="Stock Futures"/>
    <hyperlink ref="A49" location="'Options time series-BSE '!A1" display="Sensex Options"/>
    <hyperlink ref="F49" location="'Options time series-NSE '!A1" display="Nifty Options"/>
    <hyperlink ref="A61" location="'Table-13-a'!A1" display="Back"/>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64"/>
  <sheetViews>
    <sheetView workbookViewId="0" topLeftCell="A1">
      <selection activeCell="A64" sqref="A64"/>
    </sheetView>
  </sheetViews>
  <sheetFormatPr defaultColWidth="9.140625" defaultRowHeight="12.75"/>
  <cols>
    <col min="1" max="1" width="15.57421875" style="8" customWidth="1"/>
    <col min="2" max="2" width="11.57421875" style="8" customWidth="1"/>
    <col min="3" max="3" width="8.00390625" style="8" customWidth="1"/>
    <col min="4" max="4" width="7.57421875" style="8" customWidth="1"/>
    <col min="5" max="5" width="7.7109375" style="8" customWidth="1"/>
    <col min="6" max="6" width="11.00390625" style="8" customWidth="1"/>
    <col min="7" max="7" width="14.00390625" style="8" customWidth="1"/>
    <col min="8" max="9" width="14.140625" style="8" customWidth="1"/>
    <col min="10" max="10" width="11.57421875" style="8" customWidth="1"/>
    <col min="11" max="11" width="11.7109375" style="8" customWidth="1"/>
    <col min="12" max="12" width="10.8515625" style="8" customWidth="1"/>
    <col min="13" max="16384" width="9.140625" style="8" customWidth="1"/>
  </cols>
  <sheetData>
    <row r="1" spans="1:18" ht="12.75">
      <c r="A1" s="2" t="s">
        <v>303</v>
      </c>
      <c r="B1" s="152"/>
      <c r="C1" s="152"/>
      <c r="D1" s="152"/>
      <c r="E1" s="152"/>
      <c r="F1" s="152"/>
      <c r="G1" s="152"/>
      <c r="H1" s="152"/>
      <c r="I1" s="152"/>
      <c r="J1" s="152"/>
      <c r="K1" s="152"/>
      <c r="L1" s="152"/>
      <c r="M1" s="177"/>
      <c r="N1" s="152"/>
      <c r="O1"/>
      <c r="P1"/>
      <c r="Q1"/>
      <c r="R1"/>
    </row>
    <row r="2" spans="1:18" ht="12.75">
      <c r="A2" s="154"/>
      <c r="B2" s="158"/>
      <c r="C2" s="158"/>
      <c r="D2" s="158"/>
      <c r="E2" s="158"/>
      <c r="F2" s="158"/>
      <c r="G2" s="158"/>
      <c r="H2" s="158"/>
      <c r="I2" s="158"/>
      <c r="J2" s="158"/>
      <c r="K2" s="158"/>
      <c r="L2" s="158"/>
      <c r="M2" s="177"/>
      <c r="N2" s="152"/>
      <c r="O2"/>
      <c r="P2"/>
      <c r="Q2"/>
      <c r="R2"/>
    </row>
    <row r="3" spans="1:18" ht="12.75">
      <c r="A3" s="179" t="s">
        <v>187</v>
      </c>
      <c r="B3" s="5" t="s">
        <v>188</v>
      </c>
      <c r="C3" s="5" t="s">
        <v>8</v>
      </c>
      <c r="D3" s="5" t="s">
        <v>8</v>
      </c>
      <c r="E3" s="5" t="s">
        <v>93</v>
      </c>
      <c r="F3" s="5" t="s">
        <v>93</v>
      </c>
      <c r="G3" s="5" t="s">
        <v>93</v>
      </c>
      <c r="H3" s="5" t="s">
        <v>193</v>
      </c>
      <c r="I3" s="318" t="s">
        <v>304</v>
      </c>
      <c r="J3" s="319"/>
      <c r="K3" s="318" t="s">
        <v>305</v>
      </c>
      <c r="L3" s="318"/>
      <c r="M3" s="178"/>
      <c r="N3" s="5"/>
      <c r="O3"/>
      <c r="P3"/>
      <c r="Q3"/>
      <c r="R3"/>
    </row>
    <row r="4" spans="1:18" ht="12.75">
      <c r="A4" s="152"/>
      <c r="B4" s="153" t="s">
        <v>194</v>
      </c>
      <c r="C4" s="153" t="s">
        <v>195</v>
      </c>
      <c r="D4" s="153" t="s">
        <v>197</v>
      </c>
      <c r="E4" s="153" t="s">
        <v>286</v>
      </c>
      <c r="F4" s="153" t="s">
        <v>203</v>
      </c>
      <c r="G4" s="153" t="s">
        <v>306</v>
      </c>
      <c r="H4" s="153" t="s">
        <v>204</v>
      </c>
      <c r="I4" s="178" t="s">
        <v>307</v>
      </c>
      <c r="J4" s="5"/>
      <c r="K4" s="178" t="s">
        <v>308</v>
      </c>
      <c r="L4" s="5"/>
      <c r="M4" s="177"/>
      <c r="N4" s="153"/>
      <c r="O4"/>
      <c r="P4"/>
      <c r="Q4"/>
      <c r="R4"/>
    </row>
    <row r="5" spans="1:18" ht="12.75">
      <c r="A5" s="152"/>
      <c r="B5" s="153" t="s">
        <v>205</v>
      </c>
      <c r="C5" s="153" t="s">
        <v>208</v>
      </c>
      <c r="D5" s="153" t="s">
        <v>309</v>
      </c>
      <c r="E5" s="153" t="s">
        <v>211</v>
      </c>
      <c r="F5" s="153" t="s">
        <v>199</v>
      </c>
      <c r="G5" s="153" t="s">
        <v>203</v>
      </c>
      <c r="H5" s="153" t="s">
        <v>310</v>
      </c>
      <c r="I5" s="153" t="s">
        <v>586</v>
      </c>
      <c r="J5" s="153" t="s">
        <v>273</v>
      </c>
      <c r="K5" s="153" t="s">
        <v>267</v>
      </c>
      <c r="L5" s="153" t="s">
        <v>273</v>
      </c>
      <c r="M5" s="177"/>
      <c r="N5" s="153"/>
      <c r="O5"/>
      <c r="P5"/>
      <c r="Q5"/>
      <c r="R5"/>
    </row>
    <row r="6" spans="1:18" ht="12.75">
      <c r="A6" s="168"/>
      <c r="B6" s="259"/>
      <c r="C6" s="259"/>
      <c r="D6" s="259"/>
      <c r="E6" s="259" t="s">
        <v>311</v>
      </c>
      <c r="F6" s="259"/>
      <c r="G6" s="259" t="s">
        <v>199</v>
      </c>
      <c r="H6" s="259" t="s">
        <v>312</v>
      </c>
      <c r="I6" s="259" t="s">
        <v>313</v>
      </c>
      <c r="J6" s="259" t="s">
        <v>312</v>
      </c>
      <c r="K6" s="259" t="s">
        <v>282</v>
      </c>
      <c r="L6" s="259" t="s">
        <v>282</v>
      </c>
      <c r="M6" s="177"/>
      <c r="N6" s="153"/>
      <c r="O6"/>
      <c r="P6"/>
      <c r="Q6"/>
      <c r="R6"/>
    </row>
    <row r="7" spans="1:18" ht="12.75">
      <c r="A7" s="178"/>
      <c r="B7" s="3"/>
      <c r="C7" s="3"/>
      <c r="D7" s="3"/>
      <c r="E7" s="3"/>
      <c r="F7" s="3"/>
      <c r="G7" s="3"/>
      <c r="H7" s="3"/>
      <c r="I7" s="3"/>
      <c r="J7" s="3"/>
      <c r="K7" s="3"/>
      <c r="L7" s="3"/>
      <c r="M7" s="177"/>
      <c r="N7" s="152"/>
      <c r="O7"/>
      <c r="P7"/>
      <c r="Q7"/>
      <c r="R7"/>
    </row>
    <row r="8" spans="1:18" ht="12.75">
      <c r="A8" s="196">
        <v>1</v>
      </c>
      <c r="B8" s="260">
        <v>2</v>
      </c>
      <c r="C8" s="260">
        <v>3</v>
      </c>
      <c r="D8" s="260">
        <v>4</v>
      </c>
      <c r="E8" s="260">
        <v>5</v>
      </c>
      <c r="F8" s="260">
        <v>6</v>
      </c>
      <c r="G8" s="260">
        <v>7</v>
      </c>
      <c r="H8" s="260">
        <v>8</v>
      </c>
      <c r="I8" s="260">
        <v>9</v>
      </c>
      <c r="J8" s="260">
        <v>10</v>
      </c>
      <c r="K8" s="260">
        <v>11</v>
      </c>
      <c r="L8" s="260">
        <v>12</v>
      </c>
      <c r="M8" s="320"/>
      <c r="N8" s="321"/>
      <c r="O8"/>
      <c r="P8"/>
      <c r="Q8"/>
      <c r="R8"/>
    </row>
    <row r="9" spans="1:18" ht="12.75">
      <c r="A9" s="336" t="s">
        <v>592</v>
      </c>
      <c r="B9" s="262">
        <v>4790</v>
      </c>
      <c r="C9" s="262">
        <v>147</v>
      </c>
      <c r="D9" s="262">
        <v>1869</v>
      </c>
      <c r="E9" s="262">
        <v>2904</v>
      </c>
      <c r="F9" s="262">
        <v>514358</v>
      </c>
      <c r="G9" s="262">
        <v>3499</v>
      </c>
      <c r="H9" s="262">
        <v>3370676</v>
      </c>
      <c r="I9" s="262">
        <v>1189</v>
      </c>
      <c r="J9" s="262">
        <v>157156</v>
      </c>
      <c r="K9" s="316">
        <f>(I9/E9)*100</f>
        <v>40.9435261707989</v>
      </c>
      <c r="L9" s="316">
        <f>(J9/F9)*100</f>
        <v>30.55381660244421</v>
      </c>
      <c r="M9" s="337"/>
      <c r="N9" s="321"/>
      <c r="O9"/>
      <c r="P9"/>
      <c r="Q9"/>
      <c r="R9"/>
    </row>
    <row r="10" spans="1:18" ht="12.75">
      <c r="A10" s="270" t="s">
        <v>593</v>
      </c>
      <c r="B10" s="266">
        <v>4790</v>
      </c>
      <c r="C10" s="266">
        <v>20</v>
      </c>
      <c r="D10" s="266">
        <v>264</v>
      </c>
      <c r="E10" s="266">
        <v>427</v>
      </c>
      <c r="F10" s="266">
        <v>69627</v>
      </c>
      <c r="G10" s="266">
        <v>3481</v>
      </c>
      <c r="H10" s="266">
        <v>3370676</v>
      </c>
      <c r="I10" s="266">
        <v>171</v>
      </c>
      <c r="J10" s="266">
        <v>21893</v>
      </c>
      <c r="K10" s="324">
        <f>(I10/E10)*100</f>
        <v>40.04683840749414</v>
      </c>
      <c r="L10" s="324">
        <f>(J10/F10)*100</f>
        <v>31.443261952978013</v>
      </c>
      <c r="M10" s="289"/>
      <c r="N10" s="321"/>
      <c r="P10"/>
      <c r="Q10"/>
      <c r="R10"/>
    </row>
    <row r="11" spans="1:18" ht="12.75">
      <c r="A11" s="270" t="s">
        <v>590</v>
      </c>
      <c r="B11" s="266">
        <v>4785</v>
      </c>
      <c r="C11" s="266">
        <v>21</v>
      </c>
      <c r="D11" s="266">
        <v>282</v>
      </c>
      <c r="E11" s="266">
        <v>428</v>
      </c>
      <c r="F11" s="266">
        <v>71629</v>
      </c>
      <c r="G11" s="266">
        <v>3411</v>
      </c>
      <c r="H11" s="266">
        <v>3185680</v>
      </c>
      <c r="I11" s="266">
        <v>165</v>
      </c>
      <c r="J11" s="266">
        <v>21197</v>
      </c>
      <c r="K11" s="324">
        <f aca="true" t="shared" si="0" ref="K11:L26">(I11/E11)*100</f>
        <v>38.55140186915888</v>
      </c>
      <c r="L11" s="324">
        <f t="shared" si="0"/>
        <v>29.592762707841796</v>
      </c>
      <c r="M11" s="320"/>
      <c r="N11" s="321"/>
      <c r="O11"/>
      <c r="P11"/>
      <c r="Q11"/>
      <c r="R11"/>
    </row>
    <row r="12" spans="1:18" ht="12.75">
      <c r="A12" s="265" t="s">
        <v>578</v>
      </c>
      <c r="B12" s="266">
        <v>4785</v>
      </c>
      <c r="C12" s="266">
        <v>22</v>
      </c>
      <c r="D12" s="266">
        <v>264</v>
      </c>
      <c r="E12" s="266">
        <v>364</v>
      </c>
      <c r="F12" s="266">
        <v>63084</v>
      </c>
      <c r="G12" s="266">
        <v>2867</v>
      </c>
      <c r="H12" s="266">
        <v>2993780</v>
      </c>
      <c r="I12" s="266">
        <v>149</v>
      </c>
      <c r="J12" s="266">
        <v>17993</v>
      </c>
      <c r="K12" s="324">
        <f t="shared" si="0"/>
        <v>40.934065934065934</v>
      </c>
      <c r="L12" s="324">
        <f t="shared" si="0"/>
        <v>28.52228774332636</v>
      </c>
      <c r="M12" s="289"/>
      <c r="N12" s="321"/>
      <c r="O12"/>
      <c r="P12"/>
      <c r="Q12"/>
      <c r="R12"/>
    </row>
    <row r="13" spans="1:18" ht="12.75">
      <c r="A13" s="265" t="s">
        <v>556</v>
      </c>
      <c r="B13" s="266">
        <v>4793</v>
      </c>
      <c r="C13" s="266">
        <v>21</v>
      </c>
      <c r="D13" s="266">
        <v>217</v>
      </c>
      <c r="E13" s="266">
        <v>257</v>
      </c>
      <c r="F13" s="266">
        <v>54698</v>
      </c>
      <c r="G13" s="266">
        <v>2605</v>
      </c>
      <c r="H13" s="266">
        <v>2712144</v>
      </c>
      <c r="I13" s="266">
        <v>101</v>
      </c>
      <c r="J13" s="266">
        <v>14304</v>
      </c>
      <c r="K13" s="324">
        <f t="shared" si="0"/>
        <v>39.29961089494164</v>
      </c>
      <c r="L13" s="324">
        <f t="shared" si="0"/>
        <v>26.150864748254047</v>
      </c>
      <c r="M13" s="289"/>
      <c r="N13" s="321"/>
      <c r="O13"/>
      <c r="P13"/>
      <c r="Q13"/>
      <c r="R13"/>
    </row>
    <row r="14" spans="1:18" ht="12.75">
      <c r="A14" s="265" t="s">
        <v>154</v>
      </c>
      <c r="B14" s="266">
        <v>4793</v>
      </c>
      <c r="C14" s="266">
        <v>23</v>
      </c>
      <c r="D14" s="266">
        <v>275</v>
      </c>
      <c r="E14" s="266">
        <v>364</v>
      </c>
      <c r="F14" s="266">
        <v>72013</v>
      </c>
      <c r="G14" s="266">
        <v>3131</v>
      </c>
      <c r="H14" s="266">
        <v>2721678</v>
      </c>
      <c r="I14" s="266">
        <v>142</v>
      </c>
      <c r="J14" s="266">
        <v>20396</v>
      </c>
      <c r="K14" s="324">
        <f>(I14/E14)*100</f>
        <v>39.010989010989015</v>
      </c>
      <c r="L14" s="324">
        <f t="shared" si="0"/>
        <v>28.322663963451046</v>
      </c>
      <c r="M14" s="289"/>
      <c r="N14" s="180"/>
      <c r="O14" s="255"/>
      <c r="P14" s="255"/>
      <c r="Q14"/>
      <c r="R14"/>
    </row>
    <row r="15" spans="1:18" ht="12.75">
      <c r="A15" s="265" t="s">
        <v>114</v>
      </c>
      <c r="B15" s="266">
        <v>4801</v>
      </c>
      <c r="C15" s="266">
        <v>22</v>
      </c>
      <c r="D15" s="266">
        <v>311</v>
      </c>
      <c r="E15" s="266">
        <v>585</v>
      </c>
      <c r="F15" s="266">
        <v>95820</v>
      </c>
      <c r="G15" s="266">
        <v>4355</v>
      </c>
      <c r="H15" s="266">
        <v>2842050</v>
      </c>
      <c r="I15" s="266">
        <v>258</v>
      </c>
      <c r="J15" s="266">
        <v>33188</v>
      </c>
      <c r="K15" s="324">
        <f>(I15/E15)*100</f>
        <v>44.1025641025641</v>
      </c>
      <c r="L15" s="324">
        <f t="shared" si="0"/>
        <v>34.63577541223127</v>
      </c>
      <c r="M15" s="320"/>
      <c r="N15" s="321"/>
      <c r="O15"/>
      <c r="P15"/>
      <c r="Q15"/>
      <c r="R15"/>
    </row>
    <row r="16" spans="1:18" ht="12.75">
      <c r="A16" s="265" t="s">
        <v>115</v>
      </c>
      <c r="B16" s="266">
        <v>4796</v>
      </c>
      <c r="C16" s="266">
        <v>18</v>
      </c>
      <c r="D16" s="266">
        <v>257</v>
      </c>
      <c r="E16" s="266">
        <v>479</v>
      </c>
      <c r="F16" s="266">
        <v>87487</v>
      </c>
      <c r="G16" s="266">
        <v>4860</v>
      </c>
      <c r="H16" s="266">
        <v>3255565</v>
      </c>
      <c r="I16" s="266">
        <v>205</v>
      </c>
      <c r="J16" s="266">
        <v>28185</v>
      </c>
      <c r="K16" s="324">
        <f t="shared" si="0"/>
        <v>42.79749478079332</v>
      </c>
      <c r="L16" s="324">
        <f t="shared" si="0"/>
        <v>32.216214980511396</v>
      </c>
      <c r="M16" s="320"/>
      <c r="N16" s="321"/>
      <c r="O16"/>
      <c r="P16"/>
      <c r="Q16"/>
      <c r="R16"/>
    </row>
    <row r="17" spans="1:18" ht="12.75">
      <c r="A17" s="261" t="s">
        <v>64</v>
      </c>
      <c r="B17" s="262">
        <v>4781</v>
      </c>
      <c r="C17" s="262">
        <v>251</v>
      </c>
      <c r="D17" s="262">
        <v>2639</v>
      </c>
      <c r="E17" s="262">
        <v>6644</v>
      </c>
      <c r="F17" s="262">
        <v>816073</v>
      </c>
      <c r="G17" s="262">
        <v>3251</v>
      </c>
      <c r="H17" s="262">
        <v>3022191</v>
      </c>
      <c r="I17" s="262">
        <v>3164</v>
      </c>
      <c r="J17" s="262">
        <v>320111</v>
      </c>
      <c r="K17" s="316">
        <v>47.621914509331724</v>
      </c>
      <c r="L17" s="316">
        <v>39.225780046637986</v>
      </c>
      <c r="M17" s="325"/>
      <c r="N17" s="326"/>
      <c r="O17"/>
      <c r="P17"/>
      <c r="Q17"/>
      <c r="R17"/>
    </row>
    <row r="18" spans="1:18" ht="12.75">
      <c r="A18" s="265" t="s">
        <v>116</v>
      </c>
      <c r="B18" s="268">
        <v>4781</v>
      </c>
      <c r="C18" s="268">
        <v>22</v>
      </c>
      <c r="D18" s="268">
        <v>294</v>
      </c>
      <c r="E18" s="268">
        <v>632</v>
      </c>
      <c r="F18" s="268">
        <v>118765</v>
      </c>
      <c r="G18" s="268">
        <v>5398</v>
      </c>
      <c r="H18" s="268">
        <v>3022191</v>
      </c>
      <c r="I18" s="268">
        <v>282</v>
      </c>
      <c r="J18" s="268">
        <v>44978</v>
      </c>
      <c r="K18" s="324">
        <f t="shared" si="0"/>
        <v>44.620253164556964</v>
      </c>
      <c r="L18" s="324">
        <f t="shared" si="0"/>
        <v>37.8714267671452</v>
      </c>
      <c r="M18" s="327"/>
      <c r="N18" s="327"/>
      <c r="O18" s="15"/>
      <c r="P18" s="15"/>
      <c r="Q18"/>
      <c r="R18"/>
    </row>
    <row r="19" spans="1:18" ht="12.75">
      <c r="A19" s="265" t="s">
        <v>117</v>
      </c>
      <c r="B19" s="266">
        <v>4782</v>
      </c>
      <c r="C19" s="266">
        <v>19</v>
      </c>
      <c r="D19" s="266">
        <v>222</v>
      </c>
      <c r="E19" s="266">
        <v>421</v>
      </c>
      <c r="F19" s="266">
        <v>70070</v>
      </c>
      <c r="G19" s="266">
        <v>3688</v>
      </c>
      <c r="H19" s="266">
        <v>2695543</v>
      </c>
      <c r="I19" s="266">
        <v>178</v>
      </c>
      <c r="J19" s="266">
        <v>22812</v>
      </c>
      <c r="K19" s="324">
        <f t="shared" si="0"/>
        <v>42.280285035629454</v>
      </c>
      <c r="L19" s="324">
        <f t="shared" si="0"/>
        <v>32.55601541315827</v>
      </c>
      <c r="M19" s="289"/>
      <c r="N19" s="321"/>
      <c r="Q19"/>
      <c r="R19"/>
    </row>
    <row r="20" spans="1:18" ht="12.75">
      <c r="A20" s="265" t="s">
        <v>118</v>
      </c>
      <c r="B20" s="266">
        <v>4772</v>
      </c>
      <c r="C20" s="266">
        <v>20</v>
      </c>
      <c r="D20" s="266">
        <v>250</v>
      </c>
      <c r="E20" s="266">
        <v>491</v>
      </c>
      <c r="F20" s="266">
        <v>79316</v>
      </c>
      <c r="G20" s="266">
        <v>3966</v>
      </c>
      <c r="H20" s="266">
        <v>2616194</v>
      </c>
      <c r="I20" s="266">
        <v>240</v>
      </c>
      <c r="J20" s="266">
        <v>31742</v>
      </c>
      <c r="K20" s="324">
        <f t="shared" si="0"/>
        <v>48.87983706720978</v>
      </c>
      <c r="L20" s="324">
        <f t="shared" si="0"/>
        <v>40.019668162791874</v>
      </c>
      <c r="M20" s="289"/>
      <c r="N20" s="321"/>
      <c r="Q20"/>
      <c r="R20"/>
    </row>
    <row r="21" spans="1:18" ht="12.75">
      <c r="A21" s="251" t="s">
        <v>119</v>
      </c>
      <c r="B21" s="266">
        <v>4763</v>
      </c>
      <c r="C21" s="266">
        <v>22</v>
      </c>
      <c r="D21" s="266">
        <v>234</v>
      </c>
      <c r="E21" s="266">
        <v>452</v>
      </c>
      <c r="F21" s="266">
        <v>77356</v>
      </c>
      <c r="G21" s="266">
        <v>3516</v>
      </c>
      <c r="H21" s="266">
        <v>2489386</v>
      </c>
      <c r="I21" s="266">
        <v>228</v>
      </c>
      <c r="J21" s="266">
        <v>24425</v>
      </c>
      <c r="K21" s="324">
        <f t="shared" si="0"/>
        <v>50.442477876106196</v>
      </c>
      <c r="L21" s="324">
        <f t="shared" si="0"/>
        <v>31.57479704224624</v>
      </c>
      <c r="M21" s="289"/>
      <c r="N21" s="321"/>
      <c r="O21"/>
      <c r="P21"/>
      <c r="Q21"/>
      <c r="R21"/>
    </row>
    <row r="22" spans="1:18" ht="12.75">
      <c r="A22" s="265" t="s">
        <v>120</v>
      </c>
      <c r="B22" s="266">
        <v>4756</v>
      </c>
      <c r="C22" s="266">
        <v>20</v>
      </c>
      <c r="D22" s="266">
        <v>171</v>
      </c>
      <c r="E22" s="266">
        <v>319</v>
      </c>
      <c r="F22" s="266">
        <v>52694</v>
      </c>
      <c r="G22" s="266">
        <v>2635</v>
      </c>
      <c r="H22" s="266">
        <v>2323065</v>
      </c>
      <c r="I22" s="266">
        <v>151</v>
      </c>
      <c r="J22" s="266">
        <v>15464</v>
      </c>
      <c r="K22" s="324">
        <f t="shared" si="0"/>
        <v>47.33542319749217</v>
      </c>
      <c r="L22" s="324">
        <f t="shared" si="0"/>
        <v>29.34679470148404</v>
      </c>
      <c r="M22" s="289"/>
      <c r="N22" s="321"/>
      <c r="O22"/>
      <c r="P22"/>
      <c r="Q22"/>
      <c r="R22"/>
    </row>
    <row r="23" spans="1:18" ht="12.75">
      <c r="A23" s="338" t="s">
        <v>594</v>
      </c>
      <c r="B23" s="99">
        <v>4748</v>
      </c>
      <c r="C23" s="99">
        <v>148</v>
      </c>
      <c r="D23" s="99">
        <v>1468</v>
      </c>
      <c r="E23" s="99">
        <v>4329</v>
      </c>
      <c r="F23" s="99">
        <v>417872</v>
      </c>
      <c r="G23" s="99">
        <v>2823</v>
      </c>
      <c r="H23" s="99">
        <v>2065612</v>
      </c>
      <c r="I23" s="99">
        <v>2085</v>
      </c>
      <c r="J23" s="99">
        <v>139171</v>
      </c>
      <c r="K23" s="339">
        <f t="shared" si="0"/>
        <v>48.163548163548164</v>
      </c>
      <c r="L23" s="339">
        <f t="shared" si="0"/>
        <v>33.30469617490523</v>
      </c>
      <c r="M23" s="238"/>
      <c r="N23"/>
      <c r="O23"/>
      <c r="P23"/>
      <c r="Q23"/>
      <c r="R23"/>
    </row>
    <row r="24" spans="1:18" ht="12.75">
      <c r="A24" s="265" t="s">
        <v>121</v>
      </c>
      <c r="B24" s="266">
        <v>4748</v>
      </c>
      <c r="C24" s="266">
        <v>20</v>
      </c>
      <c r="D24" s="266">
        <v>183</v>
      </c>
      <c r="E24" s="266">
        <v>365</v>
      </c>
      <c r="F24" s="266">
        <v>59102</v>
      </c>
      <c r="G24" s="266">
        <v>2955</v>
      </c>
      <c r="H24" s="266">
        <v>2065612</v>
      </c>
      <c r="I24" s="266">
        <v>176</v>
      </c>
      <c r="J24" s="266">
        <v>17060</v>
      </c>
      <c r="K24" s="324">
        <f>(I24/E24)*100</f>
        <v>48.21917808219178</v>
      </c>
      <c r="L24" s="324">
        <f>(J24/F24)*100</f>
        <v>28.86535142634767</v>
      </c>
      <c r="M24" s="320"/>
      <c r="N24" s="321"/>
      <c r="O24"/>
      <c r="P24"/>
      <c r="Q24"/>
      <c r="R24"/>
    </row>
    <row r="25" spans="1:18" ht="12.75">
      <c r="A25" s="265" t="s">
        <v>122</v>
      </c>
      <c r="B25" s="266">
        <v>4746</v>
      </c>
      <c r="C25" s="266">
        <v>21</v>
      </c>
      <c r="D25" s="266">
        <v>284</v>
      </c>
      <c r="E25" s="266">
        <v>871</v>
      </c>
      <c r="F25" s="266">
        <v>81291</v>
      </c>
      <c r="G25" s="266">
        <v>3871</v>
      </c>
      <c r="H25" s="266">
        <v>2254378</v>
      </c>
      <c r="I25" s="266">
        <v>467</v>
      </c>
      <c r="J25" s="266">
        <v>27506</v>
      </c>
      <c r="K25" s="324">
        <f t="shared" si="0"/>
        <v>53.61653272101034</v>
      </c>
      <c r="L25" s="324">
        <f t="shared" si="0"/>
        <v>33.83646406121219</v>
      </c>
      <c r="M25" s="320"/>
      <c r="N25" s="321"/>
      <c r="O25"/>
      <c r="P25"/>
      <c r="Q25"/>
      <c r="R25"/>
    </row>
    <row r="26" spans="1:18" ht="12.75">
      <c r="A26" s="265" t="s">
        <v>123</v>
      </c>
      <c r="B26" s="266">
        <v>4752</v>
      </c>
      <c r="C26" s="266">
        <v>22</v>
      </c>
      <c r="D26" s="266">
        <v>272</v>
      </c>
      <c r="E26" s="266">
        <v>1015</v>
      </c>
      <c r="F26" s="266">
        <v>75933</v>
      </c>
      <c r="G26" s="266">
        <v>3451</v>
      </c>
      <c r="H26" s="266">
        <v>2123901</v>
      </c>
      <c r="I26" s="266">
        <v>503</v>
      </c>
      <c r="J26" s="266">
        <v>27059</v>
      </c>
      <c r="K26" s="324">
        <f t="shared" si="0"/>
        <v>49.556650246305416</v>
      </c>
      <c r="L26" s="324">
        <f t="shared" si="0"/>
        <v>35.63536275400682</v>
      </c>
      <c r="M26" s="320"/>
      <c r="N26" s="321"/>
      <c r="O26"/>
      <c r="P26"/>
      <c r="Q26"/>
      <c r="R26"/>
    </row>
    <row r="27" spans="1:18" ht="12.75">
      <c r="A27" s="265" t="s">
        <v>124</v>
      </c>
      <c r="B27" s="266">
        <v>4743</v>
      </c>
      <c r="C27" s="266">
        <v>20</v>
      </c>
      <c r="D27" s="266">
        <v>219</v>
      </c>
      <c r="E27" s="266">
        <v>677</v>
      </c>
      <c r="F27" s="266">
        <v>61899</v>
      </c>
      <c r="G27" s="266">
        <v>3095</v>
      </c>
      <c r="H27" s="266">
        <v>1987170</v>
      </c>
      <c r="I27" s="266">
        <v>297</v>
      </c>
      <c r="J27" s="266">
        <v>20762</v>
      </c>
      <c r="K27" s="324">
        <f aca="true" t="shared" si="1" ref="K27:L30">(I27/E27)*100</f>
        <v>43.870014771048744</v>
      </c>
      <c r="L27" s="324">
        <f t="shared" si="1"/>
        <v>33.541737346322236</v>
      </c>
      <c r="M27" s="320"/>
      <c r="N27" s="321"/>
      <c r="O27"/>
      <c r="P27"/>
      <c r="Q27"/>
      <c r="R27"/>
    </row>
    <row r="28" spans="1:18" ht="12.75">
      <c r="A28" s="265" t="s">
        <v>125</v>
      </c>
      <c r="B28" s="266">
        <v>4738</v>
      </c>
      <c r="C28" s="266">
        <v>23</v>
      </c>
      <c r="D28" s="266">
        <v>204</v>
      </c>
      <c r="E28" s="266">
        <v>633</v>
      </c>
      <c r="F28" s="266">
        <v>58479</v>
      </c>
      <c r="G28" s="266">
        <v>2543</v>
      </c>
      <c r="H28" s="266">
        <v>1850377</v>
      </c>
      <c r="I28" s="266">
        <v>305</v>
      </c>
      <c r="J28" s="266">
        <v>20446</v>
      </c>
      <c r="K28" s="324">
        <f t="shared" si="1"/>
        <v>48.183254344391784</v>
      </c>
      <c r="L28" s="324">
        <f t="shared" si="1"/>
        <v>34.96297816310128</v>
      </c>
      <c r="M28" s="320"/>
      <c r="N28" s="321"/>
      <c r="O28"/>
      <c r="P28"/>
      <c r="Q28"/>
      <c r="R28"/>
    </row>
    <row r="29" spans="1:18" ht="12.75">
      <c r="A29" s="251" t="s">
        <v>126</v>
      </c>
      <c r="B29">
        <v>4734</v>
      </c>
      <c r="C29">
        <v>22</v>
      </c>
      <c r="D29">
        <v>170</v>
      </c>
      <c r="E29">
        <v>434</v>
      </c>
      <c r="F29">
        <v>43359</v>
      </c>
      <c r="G29">
        <v>1971</v>
      </c>
      <c r="H29">
        <v>1783221</v>
      </c>
      <c r="I29">
        <v>199</v>
      </c>
      <c r="J29">
        <v>14940</v>
      </c>
      <c r="K29" s="324">
        <f t="shared" si="1"/>
        <v>45.852534562211986</v>
      </c>
      <c r="L29" s="324">
        <f t="shared" si="1"/>
        <v>34.45651421850135</v>
      </c>
      <c r="M29" s="238"/>
      <c r="N29"/>
      <c r="O29"/>
      <c r="P29"/>
      <c r="Q29"/>
      <c r="R29"/>
    </row>
    <row r="30" spans="1:18" ht="12.75">
      <c r="A30" s="251" t="s">
        <v>127</v>
      </c>
      <c r="B30">
        <v>4736</v>
      </c>
      <c r="C30">
        <v>20</v>
      </c>
      <c r="D30">
        <v>136</v>
      </c>
      <c r="E30">
        <v>334</v>
      </c>
      <c r="F30">
        <v>37809</v>
      </c>
      <c r="G30">
        <v>1890</v>
      </c>
      <c r="H30">
        <v>1635766</v>
      </c>
      <c r="I30">
        <v>138</v>
      </c>
      <c r="J30">
        <v>11398</v>
      </c>
      <c r="K30" s="324">
        <f t="shared" si="1"/>
        <v>41.31736526946108</v>
      </c>
      <c r="L30" s="324">
        <f t="shared" si="1"/>
        <v>30.146261472136267</v>
      </c>
      <c r="M30" s="238"/>
      <c r="N30" s="321"/>
      <c r="O30"/>
      <c r="P30"/>
      <c r="Q30"/>
      <c r="R30"/>
    </row>
    <row r="31" spans="1:18" ht="12.75">
      <c r="A31" s="251"/>
      <c r="B31"/>
      <c r="C31"/>
      <c r="D31" s="255"/>
      <c r="E31"/>
      <c r="F31"/>
      <c r="G31"/>
      <c r="H31"/>
      <c r="I31"/>
      <c r="J31"/>
      <c r="K31" s="340"/>
      <c r="L31" s="340"/>
      <c r="M31" s="238"/>
      <c r="N31" s="321"/>
      <c r="O31"/>
      <c r="P31"/>
      <c r="Q31"/>
      <c r="R31"/>
    </row>
    <row r="32" spans="1:18" ht="12.75">
      <c r="A32" s="261" t="s">
        <v>65</v>
      </c>
      <c r="B32" s="262">
        <v>4731</v>
      </c>
      <c r="C32" s="262">
        <v>253</v>
      </c>
      <c r="D32" s="262">
        <v>2374</v>
      </c>
      <c r="E32" s="262">
        <v>4772</v>
      </c>
      <c r="F32" s="262">
        <v>518715</v>
      </c>
      <c r="G32" s="262">
        <v>2050</v>
      </c>
      <c r="H32" s="262">
        <v>1698428</v>
      </c>
      <c r="I32" s="262">
        <v>1875</v>
      </c>
      <c r="J32" s="262">
        <v>140056</v>
      </c>
      <c r="K32" s="316">
        <f>(I32/E32)*100</f>
        <v>39.29170159262364</v>
      </c>
      <c r="L32" s="316">
        <f>(J32/F32)*100</f>
        <v>27.0005687130698</v>
      </c>
      <c r="M32" s="325"/>
      <c r="N32" s="321"/>
      <c r="O32"/>
      <c r="P32"/>
      <c r="Q32"/>
      <c r="R32"/>
    </row>
    <row r="33" spans="1:18" ht="12.75">
      <c r="A33" s="261"/>
      <c r="B33" s="262"/>
      <c r="C33" s="262"/>
      <c r="D33" s="262"/>
      <c r="E33" s="262"/>
      <c r="F33" s="262"/>
      <c r="G33" s="262"/>
      <c r="H33" s="262"/>
      <c r="I33" s="262"/>
      <c r="J33" s="262"/>
      <c r="K33" s="316"/>
      <c r="L33" s="316"/>
      <c r="M33" s="325"/>
      <c r="N33" s="321"/>
      <c r="O33"/>
      <c r="P33"/>
      <c r="Q33"/>
      <c r="R33"/>
    </row>
    <row r="34" spans="1:18" ht="12.75">
      <c r="A34" s="265" t="s">
        <v>300</v>
      </c>
      <c r="B34" s="266">
        <v>4731</v>
      </c>
      <c r="C34" s="266">
        <v>22</v>
      </c>
      <c r="D34" s="266">
        <v>222</v>
      </c>
      <c r="E34" s="266">
        <v>610</v>
      </c>
      <c r="F34" s="266">
        <v>59528</v>
      </c>
      <c r="G34" s="266">
        <v>2706</v>
      </c>
      <c r="H34" s="266">
        <v>1698428</v>
      </c>
      <c r="I34" s="266">
        <v>256</v>
      </c>
      <c r="J34" s="266">
        <v>19126</v>
      </c>
      <c r="K34" s="324">
        <f>(I34/E34)*100</f>
        <v>41.967213114754095</v>
      </c>
      <c r="L34" s="324">
        <f>(J34/F34)*100</f>
        <v>32.12941808896654</v>
      </c>
      <c r="M34" s="320"/>
      <c r="N34" s="321"/>
      <c r="O34"/>
      <c r="P34"/>
      <c r="Q34"/>
      <c r="R34"/>
    </row>
    <row r="35" spans="1:18" ht="12.75">
      <c r="A35" s="265" t="s">
        <v>217</v>
      </c>
      <c r="B35" s="266">
        <v>4732</v>
      </c>
      <c r="C35" s="266">
        <v>20</v>
      </c>
      <c r="D35" s="266">
        <v>251</v>
      </c>
      <c r="E35" s="266">
        <v>616</v>
      </c>
      <c r="F35" s="266">
        <v>49686</v>
      </c>
      <c r="G35" s="266">
        <v>2484</v>
      </c>
      <c r="H35" s="266">
        <v>1730940</v>
      </c>
      <c r="I35" s="266">
        <v>254</v>
      </c>
      <c r="J35" s="266">
        <v>15786</v>
      </c>
      <c r="K35" s="328">
        <v>40.6</v>
      </c>
      <c r="L35" s="328">
        <v>31.7</v>
      </c>
      <c r="M35" s="289"/>
      <c r="N35" s="180"/>
      <c r="O35"/>
      <c r="P35"/>
      <c r="Q35"/>
      <c r="R35"/>
    </row>
    <row r="36" spans="1:18" ht="12.75">
      <c r="A36" s="265" t="s">
        <v>218</v>
      </c>
      <c r="B36" s="266">
        <v>4730</v>
      </c>
      <c r="C36" s="266">
        <v>19</v>
      </c>
      <c r="D36" s="266">
        <v>220</v>
      </c>
      <c r="E36" s="266">
        <v>535</v>
      </c>
      <c r="F36" s="266">
        <v>43888</v>
      </c>
      <c r="G36" s="266">
        <v>2310</v>
      </c>
      <c r="H36" s="266">
        <v>1661532</v>
      </c>
      <c r="I36" s="266">
        <v>224</v>
      </c>
      <c r="J36" s="266">
        <v>13568</v>
      </c>
      <c r="K36" s="328">
        <v>41.9</v>
      </c>
      <c r="L36" s="328">
        <v>30.91</v>
      </c>
      <c r="M36" s="289"/>
      <c r="N36" s="180"/>
      <c r="O36"/>
      <c r="P36"/>
      <c r="Q36"/>
      <c r="R36"/>
    </row>
    <row r="37" spans="1:18" ht="12.75">
      <c r="A37" s="265" t="s">
        <v>219</v>
      </c>
      <c r="B37" s="266">
        <v>4730</v>
      </c>
      <c r="C37" s="266">
        <v>23</v>
      </c>
      <c r="D37" s="266">
        <v>274</v>
      </c>
      <c r="E37" s="266">
        <v>626</v>
      </c>
      <c r="F37" s="266">
        <v>50226</v>
      </c>
      <c r="G37" s="266">
        <v>2184</v>
      </c>
      <c r="H37" s="266">
        <v>1685988</v>
      </c>
      <c r="I37" s="266">
        <v>272</v>
      </c>
      <c r="J37" s="266">
        <v>15994</v>
      </c>
      <c r="K37" s="328">
        <v>43.47</v>
      </c>
      <c r="L37" s="328">
        <v>31.84</v>
      </c>
      <c r="M37" s="289"/>
      <c r="N37" s="321"/>
      <c r="O37"/>
      <c r="P37"/>
      <c r="Q37"/>
      <c r="R37"/>
    </row>
    <row r="38" spans="1:18" ht="12.75">
      <c r="A38" s="265" t="s">
        <v>220</v>
      </c>
      <c r="B38" s="266">
        <v>4725</v>
      </c>
      <c r="C38" s="266">
        <v>20</v>
      </c>
      <c r="D38" s="266">
        <v>201</v>
      </c>
      <c r="E38" s="266">
        <v>423.43</v>
      </c>
      <c r="F38" s="266">
        <v>35742</v>
      </c>
      <c r="G38" s="266">
        <v>1787</v>
      </c>
      <c r="H38" s="266">
        <v>1685989</v>
      </c>
      <c r="I38" s="266">
        <v>203</v>
      </c>
      <c r="J38" s="266">
        <v>12390</v>
      </c>
      <c r="K38" s="324">
        <f aca="true" t="shared" si="2" ref="K38:L56">(I38/E38)*100</f>
        <v>47.94180856339891</v>
      </c>
      <c r="L38" s="324">
        <f t="shared" si="2"/>
        <v>34.665099882491184</v>
      </c>
      <c r="M38" s="320"/>
      <c r="N38" s="321"/>
      <c r="O38"/>
      <c r="P38"/>
      <c r="Q38"/>
      <c r="R38"/>
    </row>
    <row r="39" spans="1:18" ht="12.75">
      <c r="A39" s="265" t="s">
        <v>221</v>
      </c>
      <c r="B39" s="329">
        <v>4721</v>
      </c>
      <c r="C39" s="329">
        <v>20</v>
      </c>
      <c r="D39" s="329">
        <v>174</v>
      </c>
      <c r="E39" s="266">
        <v>293.09</v>
      </c>
      <c r="F39" s="266">
        <v>34608</v>
      </c>
      <c r="G39" s="266">
        <v>1730</v>
      </c>
      <c r="H39" s="329">
        <v>1337190</v>
      </c>
      <c r="I39" s="267">
        <v>125</v>
      </c>
      <c r="J39" s="267">
        <v>10318</v>
      </c>
      <c r="K39" s="324">
        <f t="shared" si="2"/>
        <v>42.649015660718554</v>
      </c>
      <c r="L39" s="324">
        <f t="shared" si="2"/>
        <v>29.813915857605178</v>
      </c>
      <c r="M39" s="320"/>
      <c r="N39" s="321"/>
      <c r="O39"/>
      <c r="P39"/>
      <c r="Q39"/>
      <c r="R39"/>
    </row>
    <row r="40" spans="1:18" ht="12.75">
      <c r="A40" s="265" t="s">
        <v>222</v>
      </c>
      <c r="B40" s="266">
        <v>4733</v>
      </c>
      <c r="C40" s="266">
        <v>22</v>
      </c>
      <c r="D40" s="266">
        <v>205</v>
      </c>
      <c r="E40" s="266">
        <v>369.55</v>
      </c>
      <c r="F40" s="266">
        <v>39603</v>
      </c>
      <c r="G40" s="266">
        <v>1800</v>
      </c>
      <c r="H40" s="266">
        <v>1309318</v>
      </c>
      <c r="I40" s="267">
        <v>146</v>
      </c>
      <c r="J40" s="267">
        <v>10716</v>
      </c>
      <c r="K40" s="324">
        <f t="shared" si="2"/>
        <v>39.507509132729</v>
      </c>
      <c r="L40" s="324">
        <f t="shared" si="2"/>
        <v>27.058556169987124</v>
      </c>
      <c r="M40" s="320"/>
      <c r="N40" s="321"/>
      <c r="O40"/>
      <c r="P40"/>
      <c r="Q40"/>
      <c r="R40"/>
    </row>
    <row r="41" spans="1:18" ht="12.75">
      <c r="A41" s="265" t="s">
        <v>223</v>
      </c>
      <c r="B41" s="266">
        <v>4735</v>
      </c>
      <c r="C41" s="266">
        <v>22</v>
      </c>
      <c r="D41" s="266">
        <v>178</v>
      </c>
      <c r="E41" s="266">
        <v>304.46</v>
      </c>
      <c r="F41" s="266">
        <v>38195</v>
      </c>
      <c r="G41" s="266">
        <v>1736</v>
      </c>
      <c r="H41" s="266">
        <v>1216567</v>
      </c>
      <c r="I41" s="267">
        <v>104</v>
      </c>
      <c r="J41" s="267">
        <v>8260</v>
      </c>
      <c r="K41" s="324">
        <f t="shared" si="2"/>
        <v>34.158838599487616</v>
      </c>
      <c r="L41" s="324">
        <f t="shared" si="2"/>
        <v>21.62586726011258</v>
      </c>
      <c r="M41" s="320"/>
      <c r="N41" s="321"/>
      <c r="O41"/>
      <c r="P41"/>
      <c r="Q41"/>
      <c r="R41"/>
    </row>
    <row r="42" spans="1:18" ht="12.75">
      <c r="A42" s="265" t="s">
        <v>249</v>
      </c>
      <c r="B42" s="266">
        <v>4729</v>
      </c>
      <c r="C42" s="266">
        <v>22</v>
      </c>
      <c r="D42" s="266">
        <v>174.68</v>
      </c>
      <c r="E42" s="266">
        <v>286</v>
      </c>
      <c r="F42" s="266">
        <v>39449</v>
      </c>
      <c r="G42" s="266">
        <v>1793</v>
      </c>
      <c r="H42" s="266">
        <v>1135589</v>
      </c>
      <c r="I42" s="267">
        <v>82</v>
      </c>
      <c r="J42" s="267">
        <v>7478</v>
      </c>
      <c r="K42" s="324">
        <f t="shared" si="2"/>
        <v>28.671328671328673</v>
      </c>
      <c r="L42" s="324">
        <f t="shared" si="2"/>
        <v>18.956120560723974</v>
      </c>
      <c r="M42" s="289"/>
      <c r="N42" s="180"/>
      <c r="O42"/>
      <c r="P42"/>
      <c r="Q42"/>
      <c r="R42"/>
    </row>
    <row r="43" spans="1:18" ht="12.75">
      <c r="A43" s="265" t="s">
        <v>314</v>
      </c>
      <c r="B43" s="266">
        <v>5270</v>
      </c>
      <c r="C43" s="266">
        <v>22</v>
      </c>
      <c r="D43" s="266">
        <v>149</v>
      </c>
      <c r="E43" s="266">
        <v>191</v>
      </c>
      <c r="F43" s="266">
        <v>36990</v>
      </c>
      <c r="G43" s="266">
        <v>1681</v>
      </c>
      <c r="H43" s="266">
        <v>1047258</v>
      </c>
      <c r="I43" s="267">
        <v>53</v>
      </c>
      <c r="J43" s="267">
        <v>6500</v>
      </c>
      <c r="K43" s="324">
        <f t="shared" si="2"/>
        <v>27.748691099476442</v>
      </c>
      <c r="L43" s="324">
        <f t="shared" si="2"/>
        <v>17.572316842389835</v>
      </c>
      <c r="M43" s="289"/>
      <c r="N43" s="180"/>
      <c r="O43"/>
      <c r="P43"/>
      <c r="Q43"/>
      <c r="R43"/>
    </row>
    <row r="44" spans="1:18" ht="12.75">
      <c r="A44" s="265" t="s">
        <v>225</v>
      </c>
      <c r="B44" s="266">
        <v>5296</v>
      </c>
      <c r="C44" s="266">
        <v>21</v>
      </c>
      <c r="D44" s="266">
        <v>170</v>
      </c>
      <c r="E44" s="266">
        <v>259</v>
      </c>
      <c r="F44" s="266">
        <v>45938</v>
      </c>
      <c r="G44" s="266">
        <v>2188</v>
      </c>
      <c r="H44" s="266">
        <v>1023129</v>
      </c>
      <c r="I44" s="267">
        <v>79</v>
      </c>
      <c r="J44" s="267">
        <v>10236</v>
      </c>
      <c r="K44" s="324">
        <f t="shared" si="2"/>
        <v>30.501930501930502</v>
      </c>
      <c r="L44" s="324">
        <f t="shared" si="2"/>
        <v>22.282206452174673</v>
      </c>
      <c r="M44" s="289"/>
      <c r="N44" s="180"/>
      <c r="O44"/>
      <c r="P44"/>
      <c r="Q44"/>
      <c r="R44"/>
    </row>
    <row r="45" spans="1:18" ht="12.75">
      <c r="A45" s="178" t="s">
        <v>252</v>
      </c>
      <c r="B45" s="5">
        <v>5292</v>
      </c>
      <c r="C45" s="5">
        <v>20</v>
      </c>
      <c r="D45" s="5">
        <v>156</v>
      </c>
      <c r="E45" s="5">
        <v>257</v>
      </c>
      <c r="F45" s="323">
        <v>44864</v>
      </c>
      <c r="G45" s="323">
        <v>2243</v>
      </c>
      <c r="H45" s="5">
        <v>1255347</v>
      </c>
      <c r="I45" s="323">
        <v>75</v>
      </c>
      <c r="J45" s="323">
        <v>9685</v>
      </c>
      <c r="K45" s="324">
        <f t="shared" si="2"/>
        <v>29.18287937743191</v>
      </c>
      <c r="L45" s="324">
        <f t="shared" si="2"/>
        <v>21.587464336661913</v>
      </c>
      <c r="M45" s="177"/>
      <c r="N45" s="152"/>
      <c r="O45"/>
      <c r="P45"/>
      <c r="Q45"/>
      <c r="R45"/>
    </row>
    <row r="46" spans="1:18" ht="12.75">
      <c r="A46" s="178"/>
      <c r="B46" s="5"/>
      <c r="C46" s="5"/>
      <c r="D46" s="5"/>
      <c r="E46" s="5"/>
      <c r="F46" s="323"/>
      <c r="G46" s="323"/>
      <c r="H46" s="5"/>
      <c r="I46" s="323"/>
      <c r="J46" s="323"/>
      <c r="K46" s="324"/>
      <c r="L46" s="324"/>
      <c r="M46" s="177"/>
      <c r="N46" s="152"/>
      <c r="O46"/>
      <c r="P46"/>
      <c r="Q46"/>
      <c r="R46"/>
    </row>
    <row r="47" spans="1:18" ht="12.75">
      <c r="A47" s="274" t="s">
        <v>66</v>
      </c>
      <c r="B47" s="275">
        <v>5528</v>
      </c>
      <c r="C47" s="275">
        <v>254</v>
      </c>
      <c r="D47" s="275">
        <v>2028</v>
      </c>
      <c r="E47" s="275">
        <v>3904</v>
      </c>
      <c r="F47" s="315">
        <v>503053</v>
      </c>
      <c r="G47" s="315">
        <v>1981</v>
      </c>
      <c r="H47" s="315">
        <v>1201207</v>
      </c>
      <c r="I47" s="315">
        <v>1332</v>
      </c>
      <c r="J47" s="315">
        <v>107153</v>
      </c>
      <c r="K47" s="316">
        <f t="shared" si="2"/>
        <v>34.11885245901639</v>
      </c>
      <c r="L47" s="316">
        <f t="shared" si="2"/>
        <v>21.300538909419085</v>
      </c>
      <c r="M47" s="177"/>
      <c r="N47" s="152"/>
      <c r="O47"/>
      <c r="P47"/>
      <c r="Q47"/>
      <c r="R47"/>
    </row>
    <row r="48" spans="1:18" ht="12.75">
      <c r="A48" s="274" t="s">
        <v>128</v>
      </c>
      <c r="B48" s="315">
        <v>5650</v>
      </c>
      <c r="C48" s="275">
        <v>251</v>
      </c>
      <c r="D48" s="315">
        <v>1413</v>
      </c>
      <c r="E48" s="275">
        <v>2214</v>
      </c>
      <c r="F48" s="315">
        <v>314073.19</v>
      </c>
      <c r="G48" s="315">
        <v>1251</v>
      </c>
      <c r="H48" s="275">
        <v>572197</v>
      </c>
      <c r="I48" s="315">
        <v>699</v>
      </c>
      <c r="J48" s="315">
        <v>48741</v>
      </c>
      <c r="K48" s="316">
        <f t="shared" si="2"/>
        <v>31.571815718157183</v>
      </c>
      <c r="L48" s="316">
        <f t="shared" si="2"/>
        <v>15.518994155470578</v>
      </c>
      <c r="M48" s="274"/>
      <c r="N48" s="2"/>
      <c r="O48"/>
      <c r="P48"/>
      <c r="Q48"/>
      <c r="R48"/>
    </row>
    <row r="49" spans="1:18" ht="12.75">
      <c r="A49" s="274" t="s">
        <v>67</v>
      </c>
      <c r="B49" s="315">
        <v>5782</v>
      </c>
      <c r="C49" s="275">
        <v>247</v>
      </c>
      <c r="D49" s="315">
        <v>1277</v>
      </c>
      <c r="E49" s="275">
        <v>1822</v>
      </c>
      <c r="F49" s="315">
        <v>307292</v>
      </c>
      <c r="G49" s="315">
        <v>1244</v>
      </c>
      <c r="H49" s="275">
        <v>612224</v>
      </c>
      <c r="I49" s="315">
        <v>577</v>
      </c>
      <c r="J49" s="315">
        <v>59980</v>
      </c>
      <c r="K49" s="316">
        <f t="shared" si="2"/>
        <v>31.668496158068056</v>
      </c>
      <c r="L49" s="316">
        <f t="shared" si="2"/>
        <v>19.51889408119964</v>
      </c>
      <c r="M49" s="274"/>
      <c r="N49" s="2"/>
      <c r="O49"/>
      <c r="P49"/>
      <c r="Q49"/>
      <c r="R49"/>
    </row>
    <row r="50" spans="1:18" ht="12.75">
      <c r="A50" s="330" t="s">
        <v>129</v>
      </c>
      <c r="B50" s="296">
        <v>5869</v>
      </c>
      <c r="C50" s="296">
        <v>251</v>
      </c>
      <c r="D50" s="331">
        <v>1428</v>
      </c>
      <c r="E50" s="296">
        <v>2585</v>
      </c>
      <c r="F50" s="331">
        <v>1000032</v>
      </c>
      <c r="G50" s="331">
        <v>3984</v>
      </c>
      <c r="H50" s="296">
        <v>571553</v>
      </c>
      <c r="I50" s="331">
        <v>867</v>
      </c>
      <c r="J50" s="331">
        <v>166941</v>
      </c>
      <c r="K50" s="316">
        <f t="shared" si="2"/>
        <v>33.539651837524175</v>
      </c>
      <c r="L50" s="316">
        <f t="shared" si="2"/>
        <v>16.693565805894213</v>
      </c>
      <c r="M50" s="177"/>
      <c r="N50" s="152"/>
      <c r="O50"/>
      <c r="P50"/>
      <c r="Q50"/>
      <c r="R50"/>
    </row>
    <row r="51" spans="1:18" ht="12.75">
      <c r="A51" s="332" t="s">
        <v>6</v>
      </c>
      <c r="B51" s="275">
        <v>5815</v>
      </c>
      <c r="C51" s="275">
        <v>251</v>
      </c>
      <c r="D51" s="315">
        <v>740</v>
      </c>
      <c r="E51" s="275">
        <v>2086</v>
      </c>
      <c r="F51" s="315">
        <v>686428</v>
      </c>
      <c r="G51" s="315">
        <v>2735</v>
      </c>
      <c r="H51" s="315">
        <v>912842</v>
      </c>
      <c r="I51" s="315">
        <v>943</v>
      </c>
      <c r="J51" s="315">
        <v>174740</v>
      </c>
      <c r="K51" s="316">
        <f t="shared" si="2"/>
        <v>45.20613614573346</v>
      </c>
      <c r="L51" s="316">
        <f t="shared" si="2"/>
        <v>25.456420775376298</v>
      </c>
      <c r="M51" s="177"/>
      <c r="N51" s="152"/>
      <c r="O51"/>
      <c r="P51"/>
      <c r="Q51"/>
      <c r="R51"/>
    </row>
    <row r="52" spans="1:18" ht="12.75">
      <c r="A52" s="332" t="s">
        <v>7</v>
      </c>
      <c r="B52" s="275">
        <v>5849</v>
      </c>
      <c r="C52" s="275">
        <v>243</v>
      </c>
      <c r="D52" s="315">
        <v>354</v>
      </c>
      <c r="E52" s="275">
        <v>1293</v>
      </c>
      <c r="F52" s="315">
        <v>310750</v>
      </c>
      <c r="G52" s="315">
        <v>1279</v>
      </c>
      <c r="H52" s="275">
        <v>619532</v>
      </c>
      <c r="I52" s="315">
        <v>506</v>
      </c>
      <c r="J52" s="315">
        <v>85617</v>
      </c>
      <c r="K52" s="316">
        <f t="shared" si="2"/>
        <v>39.1337973704563</v>
      </c>
      <c r="L52" s="316">
        <f t="shared" si="2"/>
        <v>27.55172968624296</v>
      </c>
      <c r="M52" s="177"/>
      <c r="N52" s="152"/>
      <c r="O52"/>
      <c r="P52"/>
      <c r="Q52"/>
      <c r="R52"/>
    </row>
    <row r="53" spans="1:18" ht="12.75">
      <c r="A53" s="274" t="s">
        <v>130</v>
      </c>
      <c r="B53" s="275">
        <v>5853</v>
      </c>
      <c r="C53" s="275">
        <v>244</v>
      </c>
      <c r="D53" s="315">
        <v>196</v>
      </c>
      <c r="E53" s="275">
        <v>859</v>
      </c>
      <c r="F53" s="315">
        <v>207113</v>
      </c>
      <c r="G53" s="315">
        <v>849</v>
      </c>
      <c r="H53" s="275">
        <v>630221</v>
      </c>
      <c r="I53" s="315">
        <v>244</v>
      </c>
      <c r="J53" s="315">
        <v>22512</v>
      </c>
      <c r="K53" s="316">
        <f t="shared" si="2"/>
        <v>28.405122235157158</v>
      </c>
      <c r="L53" s="316">
        <f t="shared" si="2"/>
        <v>10.869428765939366</v>
      </c>
      <c r="M53" s="177"/>
      <c r="N53" s="152"/>
      <c r="O53"/>
      <c r="P53"/>
      <c r="Q53"/>
      <c r="R53"/>
    </row>
    <row r="54" spans="1:18" ht="12.75">
      <c r="A54" s="332" t="s">
        <v>131</v>
      </c>
      <c r="B54" s="275">
        <v>5832</v>
      </c>
      <c r="C54" s="275">
        <v>240</v>
      </c>
      <c r="D54" s="315">
        <v>155</v>
      </c>
      <c r="E54" s="275">
        <v>809</v>
      </c>
      <c r="F54" s="315">
        <v>124190</v>
      </c>
      <c r="G54" s="315">
        <v>517</v>
      </c>
      <c r="H54" s="275">
        <v>505137</v>
      </c>
      <c r="I54" s="315">
        <v>212</v>
      </c>
      <c r="J54" s="315">
        <v>10993</v>
      </c>
      <c r="K54" s="316">
        <f t="shared" si="2"/>
        <v>26.20519159456119</v>
      </c>
      <c r="L54" s="316">
        <f t="shared" si="2"/>
        <v>8.851759400917949</v>
      </c>
      <c r="M54" s="177"/>
      <c r="N54" s="152"/>
      <c r="O54"/>
      <c r="P54"/>
      <c r="Q54"/>
      <c r="R54"/>
    </row>
    <row r="55" spans="1:18" ht="12.75">
      <c r="A55" s="274" t="s">
        <v>132</v>
      </c>
      <c r="B55" s="275">
        <v>5603</v>
      </c>
      <c r="C55" s="275">
        <v>232</v>
      </c>
      <c r="D55" s="315">
        <v>171</v>
      </c>
      <c r="E55" s="275">
        <v>772</v>
      </c>
      <c r="F55" s="315">
        <v>50064</v>
      </c>
      <c r="G55" s="315">
        <v>216</v>
      </c>
      <c r="H55" s="275">
        <v>563748</v>
      </c>
      <c r="I55" s="315">
        <v>268</v>
      </c>
      <c r="J55" s="315">
        <v>11527</v>
      </c>
      <c r="K55" s="316">
        <f t="shared" si="2"/>
        <v>34.715025906735754</v>
      </c>
      <c r="L55" s="316">
        <f t="shared" si="2"/>
        <v>23.024528603387665</v>
      </c>
      <c r="M55" s="177"/>
      <c r="N55" s="152"/>
      <c r="O55"/>
      <c r="P55"/>
      <c r="Q55"/>
      <c r="R55"/>
    </row>
    <row r="56" spans="1:18" ht="12.75">
      <c r="A56" s="274" t="s">
        <v>133</v>
      </c>
      <c r="B56" s="275">
        <v>4702</v>
      </c>
      <c r="C56" s="275">
        <v>231</v>
      </c>
      <c r="D56" s="315">
        <v>196</v>
      </c>
      <c r="E56" s="275">
        <v>1072</v>
      </c>
      <c r="F56" s="315">
        <v>67749</v>
      </c>
      <c r="G56" s="315">
        <v>293</v>
      </c>
      <c r="H56" s="275">
        <v>468837</v>
      </c>
      <c r="I56" s="315">
        <v>447</v>
      </c>
      <c r="J56" s="315">
        <v>26641</v>
      </c>
      <c r="K56" s="316">
        <f t="shared" si="2"/>
        <v>41.69776119402985</v>
      </c>
      <c r="L56" s="316">
        <f t="shared" si="2"/>
        <v>39.323089639699475</v>
      </c>
      <c r="M56" s="177"/>
      <c r="N56" s="152"/>
      <c r="O56"/>
      <c r="P56"/>
      <c r="Q56"/>
      <c r="R56"/>
    </row>
    <row r="57" spans="1:18" ht="12.75">
      <c r="A57" s="330" t="s">
        <v>315</v>
      </c>
      <c r="B57" s="275">
        <v>3585</v>
      </c>
      <c r="C57" s="275">
        <v>218</v>
      </c>
      <c r="D57" s="315">
        <v>123</v>
      </c>
      <c r="E57" s="275">
        <v>758</v>
      </c>
      <c r="F57" s="315">
        <v>84536</v>
      </c>
      <c r="G57" s="315">
        <v>388</v>
      </c>
      <c r="H57" s="275">
        <v>368071</v>
      </c>
      <c r="I57" s="276" t="s">
        <v>155</v>
      </c>
      <c r="J57" s="315">
        <v>15861</v>
      </c>
      <c r="K57" s="333" t="s">
        <v>155</v>
      </c>
      <c r="L57" s="316">
        <f>(J57/F57)*100</f>
        <v>18.762420743825118</v>
      </c>
      <c r="M57" s="177"/>
      <c r="N57" s="152"/>
      <c r="O57"/>
      <c r="P57"/>
      <c r="Q57"/>
      <c r="R57"/>
    </row>
    <row r="58" spans="1:18" ht="12.75">
      <c r="A58" s="330" t="s">
        <v>316</v>
      </c>
      <c r="B58" s="275">
        <v>2861</v>
      </c>
      <c r="C58" s="275">
        <v>192</v>
      </c>
      <c r="D58" s="315">
        <v>126</v>
      </c>
      <c r="E58" s="275">
        <v>350</v>
      </c>
      <c r="F58" s="315">
        <v>45695</v>
      </c>
      <c r="G58" s="315">
        <v>238</v>
      </c>
      <c r="H58" s="275">
        <v>188146</v>
      </c>
      <c r="I58" s="276" t="s">
        <v>155</v>
      </c>
      <c r="J58" s="276" t="s">
        <v>155</v>
      </c>
      <c r="K58" s="333" t="s">
        <v>155</v>
      </c>
      <c r="L58" s="333" t="s">
        <v>155</v>
      </c>
      <c r="M58" s="177"/>
      <c r="N58" s="152"/>
      <c r="O58"/>
      <c r="P58"/>
      <c r="Q58"/>
      <c r="R58"/>
    </row>
    <row r="59" spans="1:18" ht="12.75">
      <c r="A59" s="195"/>
      <c r="B59" s="195"/>
      <c r="C59" s="195"/>
      <c r="D59" s="195"/>
      <c r="E59" s="195"/>
      <c r="F59" s="195"/>
      <c r="G59" s="195"/>
      <c r="H59" s="195"/>
      <c r="I59" s="195"/>
      <c r="J59" s="195"/>
      <c r="K59" s="334"/>
      <c r="L59" s="335"/>
      <c r="M59" s="177"/>
      <c r="N59" s="152"/>
      <c r="O59"/>
      <c r="P59"/>
      <c r="Q59"/>
      <c r="R59"/>
    </row>
    <row r="60" spans="1:18" ht="12.75">
      <c r="A60" s="178"/>
      <c r="B60" s="3"/>
      <c r="C60" s="3"/>
      <c r="D60" s="3"/>
      <c r="E60" s="3"/>
      <c r="F60" s="3"/>
      <c r="G60" s="3"/>
      <c r="H60" s="3"/>
      <c r="I60" s="3"/>
      <c r="J60" s="3"/>
      <c r="K60" s="3"/>
      <c r="L60" s="3"/>
      <c r="M60" s="177"/>
      <c r="N60" s="152"/>
      <c r="O60"/>
      <c r="P60"/>
      <c r="Q60"/>
      <c r="R60"/>
    </row>
    <row r="61" spans="1:18" ht="12.75">
      <c r="A61" s="228" t="s">
        <v>317</v>
      </c>
      <c r="B61" s="152"/>
      <c r="C61" s="152"/>
      <c r="D61" s="152"/>
      <c r="E61" s="152" t="s">
        <v>318</v>
      </c>
      <c r="F61" s="152"/>
      <c r="G61" s="152"/>
      <c r="H61" s="152"/>
      <c r="I61" s="152"/>
      <c r="J61" s="152"/>
      <c r="K61" s="152"/>
      <c r="L61" s="152"/>
      <c r="M61" s="177"/>
      <c r="N61" s="152"/>
      <c r="O61"/>
      <c r="P61"/>
      <c r="Q61"/>
      <c r="R61"/>
    </row>
    <row r="62" spans="1:18" ht="12.75">
      <c r="A62" s="306"/>
      <c r="B62" s="158"/>
      <c r="C62" s="158"/>
      <c r="D62" s="158"/>
      <c r="E62" s="158"/>
      <c r="F62" s="158"/>
      <c r="G62" s="158"/>
      <c r="H62" s="158"/>
      <c r="I62" s="158"/>
      <c r="J62" s="158"/>
      <c r="K62" s="158"/>
      <c r="L62" s="158"/>
      <c r="M62" s="178"/>
      <c r="N62" s="182"/>
      <c r="O62"/>
      <c r="P62"/>
      <c r="Q62"/>
      <c r="R62"/>
    </row>
    <row r="64" ht="12.75">
      <c r="A64" s="477" t="s">
        <v>664</v>
      </c>
    </row>
  </sheetData>
  <hyperlinks>
    <hyperlink ref="A1" location="'S&amp;P CNX 500'!A1" display="S&amp;P CNX 500"/>
    <hyperlink ref="A8" location="'S&amp;P CNX 500'!A1" display="S&amp;P CNX 500"/>
    <hyperlink ref="A54" location="'BSE 500'!A1" display="BSE500 "/>
    <hyperlink ref="A55" location="'BSE IT '!A1" display="BSE IT "/>
    <hyperlink ref="A56" location="'BSE CD'!A1" display="BSE CD "/>
    <hyperlink ref="A57" location="'BSE FMC'!A1" display="BSEFMC "/>
    <hyperlink ref="A58" location="'BSE HC'!A1" display="BSE HC "/>
    <hyperlink ref="F60" location="'Options time series-BSE '!A1" display="Sensex Futures"/>
    <hyperlink ref="F62" location="'Options time series-BSE '!A1" display="Stock Futures"/>
    <hyperlink ref="A4" location="'CNX Nifty Junior'!A1" display="CNX Nifty Junior"/>
    <hyperlink ref="F4" location="'Options time series-NSE '!A1" display="Nifty Options"/>
    <hyperlink ref="F2" location="'CNX Midcap 200'!A1" display="CNX Midcap 200"/>
    <hyperlink ref="F8" location="'Options time series-NSE '!A1" display="Stock Options"/>
    <hyperlink ref="A6" location="'CNX Nifty Junior'!A1" display="CNX Nifty Junior"/>
    <hyperlink ref="F6" location="'Options time series-NSE '!A1" display="Stock Options"/>
    <hyperlink ref="A3" location="'Options time series-BSE '!A1" display="Stock Options"/>
    <hyperlink ref="A5" location="'S&amp;P CNX NIFTY'!A1" display="S&amp;P CNX Nifty"/>
    <hyperlink ref="F3" location="'Options time series-NSE '!A1" display="Stock Options"/>
    <hyperlink ref="F5" location="'Options time series-NSE '!A1" display="Nifty Futures"/>
    <hyperlink ref="F7" location="'S&amp;P CNX Defty'!A1" display="S&amp;P CNX Defty"/>
    <hyperlink ref="F55" location="'Options time series-NSE '!A1" display="Stock Options"/>
    <hyperlink ref="F45" location="'CNX Midcap 200'!A1" display="CNX Midcap 200"/>
    <hyperlink ref="F57" location="'Options time series-NSE '!A1" display="Stock Options"/>
    <hyperlink ref="F54" location="'Options time series-NSE '!A1" display="Nifty Futures"/>
    <hyperlink ref="F56" location="'Options time series-NSE '!A1" display="Stock Futures"/>
    <hyperlink ref="F58" location="'Options time series-NSE '!A1" display="Nifty Options"/>
    <hyperlink ref="A48" location="'BSE 200'!A1" display="BSE200 "/>
    <hyperlink ref="A50" location="'BSE SENSEX'!A1" display="SENSEX "/>
    <hyperlink ref="A51" location="'BSE TECK'!A1" display="BSE TECk "/>
    <hyperlink ref="A52" location="'BSE 100'!A1" display="BSE100 "/>
    <hyperlink ref="A53" location="'BSE 200'!A1" display="BSE200 "/>
    <hyperlink ref="A64" location="'Table-13-a'!A1" display="Back"/>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56"/>
  <sheetViews>
    <sheetView workbookViewId="0" topLeftCell="A1">
      <selection activeCell="A56" sqref="A56"/>
    </sheetView>
  </sheetViews>
  <sheetFormatPr defaultColWidth="9.140625" defaultRowHeight="12.75"/>
  <cols>
    <col min="1" max="1" width="18.140625" style="8" customWidth="1"/>
    <col min="2" max="2" width="10.7109375" style="8" customWidth="1"/>
    <col min="3" max="3" width="16.421875" style="8" customWidth="1"/>
    <col min="4" max="4" width="16.140625" style="8" customWidth="1"/>
    <col min="5" max="5" width="13.28125" style="8" customWidth="1"/>
    <col min="6" max="6" width="15.421875" style="8" customWidth="1"/>
    <col min="7" max="7" width="13.28125" style="8" customWidth="1"/>
    <col min="8" max="8" width="15.8515625" style="8" customWidth="1"/>
    <col min="9" max="9" width="15.28125" style="8" customWidth="1"/>
    <col min="10" max="10" width="14.57421875" style="8" customWidth="1"/>
    <col min="11" max="11" width="14.8515625" style="8" customWidth="1"/>
    <col min="12" max="16384" width="9.140625" style="8" customWidth="1"/>
  </cols>
  <sheetData>
    <row r="1" spans="1:18" ht="12.75">
      <c r="A1" s="2" t="s">
        <v>319</v>
      </c>
      <c r="B1" s="152"/>
      <c r="C1" s="152"/>
      <c r="D1" s="152"/>
      <c r="E1" s="152"/>
      <c r="F1" s="152"/>
      <c r="G1" s="152"/>
      <c r="H1" s="152"/>
      <c r="I1" s="152"/>
      <c r="J1" s="181"/>
      <c r="K1" s="181" t="s">
        <v>199</v>
      </c>
      <c r="L1" s="152"/>
      <c r="M1" s="177"/>
      <c r="N1" s="152"/>
      <c r="O1"/>
      <c r="P1"/>
      <c r="Q1"/>
      <c r="R1"/>
    </row>
    <row r="2" spans="1:18" ht="12.75">
      <c r="A2" s="154"/>
      <c r="B2" s="158"/>
      <c r="C2" s="158"/>
      <c r="D2" s="158"/>
      <c r="E2" s="158"/>
      <c r="F2" s="158"/>
      <c r="G2" s="158"/>
      <c r="H2" s="158"/>
      <c r="I2" s="158"/>
      <c r="J2" s="158"/>
      <c r="K2" s="158"/>
      <c r="L2" s="182"/>
      <c r="M2" s="178"/>
      <c r="N2" s="182"/>
      <c r="O2"/>
      <c r="P2"/>
      <c r="Q2"/>
      <c r="R2"/>
    </row>
    <row r="3" spans="1:19" ht="12.75">
      <c r="A3" s="152" t="s">
        <v>320</v>
      </c>
      <c r="B3" s="157" t="s">
        <v>8</v>
      </c>
      <c r="C3" s="153" t="s">
        <v>579</v>
      </c>
      <c r="D3" s="153" t="s">
        <v>321</v>
      </c>
      <c r="E3" s="153" t="s">
        <v>322</v>
      </c>
      <c r="F3" s="153" t="s">
        <v>323</v>
      </c>
      <c r="G3" s="153" t="s">
        <v>321</v>
      </c>
      <c r="H3" s="153" t="s">
        <v>322</v>
      </c>
      <c r="I3" s="153" t="s">
        <v>323</v>
      </c>
      <c r="J3" s="153" t="s">
        <v>321</v>
      </c>
      <c r="K3" s="153" t="s">
        <v>322</v>
      </c>
      <c r="L3" s="153"/>
      <c r="M3" s="177"/>
      <c r="N3" s="153"/>
      <c r="O3"/>
      <c r="P3"/>
      <c r="Q3"/>
      <c r="R3"/>
      <c r="S3" s="60"/>
    </row>
    <row r="4" spans="1:19" ht="12.75">
      <c r="A4" s="179"/>
      <c r="B4" s="3" t="s">
        <v>324</v>
      </c>
      <c r="C4" s="5" t="s">
        <v>325</v>
      </c>
      <c r="D4" s="5" t="s">
        <v>325</v>
      </c>
      <c r="E4" s="5" t="s">
        <v>326</v>
      </c>
      <c r="F4" s="5" t="s">
        <v>325</v>
      </c>
      <c r="G4" s="5" t="s">
        <v>325</v>
      </c>
      <c r="H4" s="5" t="s">
        <v>326</v>
      </c>
      <c r="I4" s="5" t="s">
        <v>325</v>
      </c>
      <c r="J4" s="5" t="s">
        <v>325</v>
      </c>
      <c r="K4" s="5" t="s">
        <v>327</v>
      </c>
      <c r="L4" s="5"/>
      <c r="M4" s="178"/>
      <c r="N4" s="5"/>
      <c r="O4"/>
      <c r="P4"/>
      <c r="Q4"/>
      <c r="R4"/>
      <c r="S4" s="60"/>
    </row>
    <row r="5" spans="1:19" ht="12.75">
      <c r="A5" s="152"/>
      <c r="B5" s="157" t="s">
        <v>328</v>
      </c>
      <c r="C5" s="153" t="s">
        <v>580</v>
      </c>
      <c r="D5" s="153" t="s">
        <v>580</v>
      </c>
      <c r="E5" s="153" t="s">
        <v>329</v>
      </c>
      <c r="F5" s="153" t="s">
        <v>330</v>
      </c>
      <c r="G5" s="153" t="s">
        <v>330</v>
      </c>
      <c r="H5" s="153" t="s">
        <v>329</v>
      </c>
      <c r="I5" s="153" t="s">
        <v>331</v>
      </c>
      <c r="J5" s="153" t="s">
        <v>331</v>
      </c>
      <c r="K5" s="153" t="s">
        <v>325</v>
      </c>
      <c r="L5" s="153"/>
      <c r="M5" s="177"/>
      <c r="N5" s="153"/>
      <c r="O5"/>
      <c r="P5"/>
      <c r="Q5"/>
      <c r="R5"/>
      <c r="S5" s="60"/>
    </row>
    <row r="6" spans="1:19" ht="12.75">
      <c r="A6" s="179"/>
      <c r="B6" s="5"/>
      <c r="C6" s="5"/>
      <c r="D6" s="5"/>
      <c r="E6" s="5" t="s">
        <v>332</v>
      </c>
      <c r="F6" s="5" t="s">
        <v>333</v>
      </c>
      <c r="G6" s="5" t="s">
        <v>333</v>
      </c>
      <c r="H6" s="5" t="s">
        <v>334</v>
      </c>
      <c r="I6" s="5" t="s">
        <v>335</v>
      </c>
      <c r="J6" s="5" t="s">
        <v>335</v>
      </c>
      <c r="K6" s="5" t="s">
        <v>331</v>
      </c>
      <c r="L6" s="5"/>
      <c r="M6" s="178"/>
      <c r="N6" s="5"/>
      <c r="O6"/>
      <c r="P6"/>
      <c r="Q6"/>
      <c r="R6"/>
      <c r="S6" s="60"/>
    </row>
    <row r="7" spans="1:19" ht="12.75">
      <c r="A7" s="168"/>
      <c r="B7" s="259"/>
      <c r="C7" s="259"/>
      <c r="D7" s="259"/>
      <c r="E7" s="259" t="s">
        <v>336</v>
      </c>
      <c r="F7" s="193" t="s">
        <v>335</v>
      </c>
      <c r="G7" s="193" t="s">
        <v>335</v>
      </c>
      <c r="H7" s="259" t="s">
        <v>335</v>
      </c>
      <c r="I7" s="259"/>
      <c r="J7" s="259"/>
      <c r="K7" s="259" t="s">
        <v>335</v>
      </c>
      <c r="L7" s="153"/>
      <c r="M7" s="177"/>
      <c r="N7" s="153"/>
      <c r="O7"/>
      <c r="P7"/>
      <c r="Q7"/>
      <c r="R7"/>
      <c r="S7" s="60"/>
    </row>
    <row r="8" spans="1:18" ht="12.75">
      <c r="A8" s="178"/>
      <c r="B8" s="3"/>
      <c r="C8" s="3"/>
      <c r="D8" s="3"/>
      <c r="E8" s="3"/>
      <c r="F8" s="3"/>
      <c r="G8" s="3"/>
      <c r="H8" s="3"/>
      <c r="I8" s="3"/>
      <c r="J8" s="3"/>
      <c r="K8" s="3"/>
      <c r="L8" s="3"/>
      <c r="M8" s="178"/>
      <c r="N8" s="182"/>
      <c r="O8"/>
      <c r="P8"/>
      <c r="Q8"/>
      <c r="R8"/>
    </row>
    <row r="9" spans="1:18" ht="12.75">
      <c r="A9" s="196">
        <v>1</v>
      </c>
      <c r="B9" s="260">
        <v>2</v>
      </c>
      <c r="C9" s="260">
        <v>3</v>
      </c>
      <c r="D9" s="260">
        <v>4</v>
      </c>
      <c r="E9" s="260">
        <v>5</v>
      </c>
      <c r="F9" s="260">
        <v>6</v>
      </c>
      <c r="G9" s="260">
        <v>7</v>
      </c>
      <c r="H9" s="260">
        <v>8</v>
      </c>
      <c r="I9" s="260">
        <v>9</v>
      </c>
      <c r="J9" s="260">
        <v>10</v>
      </c>
      <c r="K9" s="341" t="s">
        <v>295</v>
      </c>
      <c r="L9" s="321"/>
      <c r="M9" s="320"/>
      <c r="N9" s="321"/>
      <c r="O9"/>
      <c r="P9"/>
      <c r="Q9"/>
      <c r="R9"/>
    </row>
    <row r="10" spans="1:18" ht="12.75">
      <c r="A10" s="261" t="s">
        <v>595</v>
      </c>
      <c r="B10" s="262">
        <v>973</v>
      </c>
      <c r="C10" s="262">
        <v>64897</v>
      </c>
      <c r="D10" s="262">
        <v>67224</v>
      </c>
      <c r="E10" s="262">
        <v>-2327</v>
      </c>
      <c r="F10" s="262">
        <v>256670</v>
      </c>
      <c r="G10" s="262">
        <v>243797</v>
      </c>
      <c r="H10" s="262">
        <v>12874</v>
      </c>
      <c r="I10" s="262">
        <v>6702</v>
      </c>
      <c r="J10" s="262">
        <v>3030</v>
      </c>
      <c r="K10" s="263">
        <v>3673</v>
      </c>
      <c r="L10" s="277"/>
      <c r="M10" s="289"/>
      <c r="N10" s="180"/>
      <c r="O10" s="255"/>
      <c r="P10"/>
      <c r="Q10"/>
      <c r="R10"/>
    </row>
    <row r="11" spans="1:18" ht="12.75">
      <c r="A11" s="265" t="s">
        <v>596</v>
      </c>
      <c r="B11" s="266">
        <v>973</v>
      </c>
      <c r="C11" s="266">
        <v>9157</v>
      </c>
      <c r="D11" s="266">
        <v>8007</v>
      </c>
      <c r="E11" s="266">
        <v>1150</v>
      </c>
      <c r="F11" s="266">
        <v>38509</v>
      </c>
      <c r="G11" s="266">
        <v>30495</v>
      </c>
      <c r="H11" s="266">
        <v>8014</v>
      </c>
      <c r="I11" s="266">
        <v>1065</v>
      </c>
      <c r="J11" s="266">
        <v>409</v>
      </c>
      <c r="K11" s="267">
        <v>657</v>
      </c>
      <c r="L11" s="180"/>
      <c r="M11" s="289"/>
      <c r="N11" s="180"/>
      <c r="O11" s="255"/>
      <c r="P11"/>
      <c r="Q11"/>
      <c r="R11"/>
    </row>
    <row r="12" spans="1:18" ht="12.75">
      <c r="A12" s="270" t="s">
        <v>591</v>
      </c>
      <c r="B12" s="266">
        <v>969</v>
      </c>
      <c r="C12" s="266">
        <v>8195</v>
      </c>
      <c r="D12" s="266">
        <v>7159</v>
      </c>
      <c r="E12" s="266">
        <v>1036</v>
      </c>
      <c r="F12" s="266">
        <v>32212</v>
      </c>
      <c r="G12" s="266">
        <v>26787</v>
      </c>
      <c r="H12" s="266">
        <v>5425</v>
      </c>
      <c r="I12" s="266">
        <v>1845</v>
      </c>
      <c r="J12" s="266">
        <v>1136</v>
      </c>
      <c r="K12" s="267">
        <v>709</v>
      </c>
      <c r="L12" s="180"/>
      <c r="M12" s="289"/>
      <c r="N12" s="180"/>
      <c r="O12" s="269"/>
      <c r="P12" s="269"/>
      <c r="Q12" s="269"/>
      <c r="R12"/>
    </row>
    <row r="13" spans="1:18" ht="12.75">
      <c r="A13" s="265" t="s">
        <v>581</v>
      </c>
      <c r="B13" s="266">
        <v>956</v>
      </c>
      <c r="C13" s="266">
        <v>2238</v>
      </c>
      <c r="D13" s="266">
        <v>1933</v>
      </c>
      <c r="E13" s="266">
        <v>305</v>
      </c>
      <c r="F13" s="266">
        <v>27238</v>
      </c>
      <c r="G13" s="266">
        <v>22595</v>
      </c>
      <c r="H13" s="266">
        <v>4643</v>
      </c>
      <c r="I13" s="266">
        <v>1158</v>
      </c>
      <c r="J13" s="266">
        <v>353</v>
      </c>
      <c r="K13" s="267">
        <v>805</v>
      </c>
      <c r="L13" s="321"/>
      <c r="M13" s="320"/>
      <c r="N13" s="321"/>
      <c r="O13"/>
      <c r="P13"/>
      <c r="Q13"/>
      <c r="R13"/>
    </row>
    <row r="14" spans="1:18" ht="12.75">
      <c r="A14" s="265" t="s">
        <v>557</v>
      </c>
      <c r="B14" s="271">
        <v>934</v>
      </c>
      <c r="C14" s="271">
        <v>7029</v>
      </c>
      <c r="D14" s="271">
        <v>7683</v>
      </c>
      <c r="E14" s="271">
        <v>-654</v>
      </c>
      <c r="F14" s="271">
        <v>26555</v>
      </c>
      <c r="G14" s="271">
        <v>25410</v>
      </c>
      <c r="H14" s="271">
        <v>1145</v>
      </c>
      <c r="I14" s="271">
        <v>412</v>
      </c>
      <c r="J14" s="271">
        <v>260</v>
      </c>
      <c r="K14" s="342">
        <v>152</v>
      </c>
      <c r="L14" s="269"/>
      <c r="M14" s="320"/>
      <c r="N14" s="321"/>
      <c r="O14"/>
      <c r="P14"/>
      <c r="Q14"/>
      <c r="R14"/>
    </row>
    <row r="15" spans="1:18" ht="12.75">
      <c r="A15" s="265" t="s">
        <v>113</v>
      </c>
      <c r="B15" s="271">
        <v>928</v>
      </c>
      <c r="C15" s="271">
        <v>12212</v>
      </c>
      <c r="D15" s="271">
        <v>12229</v>
      </c>
      <c r="E15" s="271">
        <v>-17</v>
      </c>
      <c r="F15" s="271">
        <v>39783</v>
      </c>
      <c r="G15" s="271">
        <v>39304</v>
      </c>
      <c r="H15" s="271">
        <v>480</v>
      </c>
      <c r="I15" s="271">
        <v>625</v>
      </c>
      <c r="J15" s="271">
        <v>229</v>
      </c>
      <c r="K15" s="342">
        <v>396</v>
      </c>
      <c r="L15" s="269"/>
      <c r="M15" s="320"/>
      <c r="N15" s="321"/>
      <c r="O15"/>
      <c r="P15"/>
      <c r="Q15"/>
      <c r="R15"/>
    </row>
    <row r="16" spans="1:18" ht="12.75">
      <c r="A16" s="265" t="s">
        <v>114</v>
      </c>
      <c r="B16" s="266">
        <v>916</v>
      </c>
      <c r="C16" s="266">
        <v>14627</v>
      </c>
      <c r="D16" s="266">
        <v>17115</v>
      </c>
      <c r="E16" s="266">
        <v>-2488</v>
      </c>
      <c r="F16" s="266">
        <v>47729</v>
      </c>
      <c r="G16" s="266">
        <v>55083</v>
      </c>
      <c r="H16" s="266">
        <v>-7354</v>
      </c>
      <c r="I16" s="266">
        <v>1009</v>
      </c>
      <c r="J16" s="266">
        <v>302</v>
      </c>
      <c r="K16" s="267">
        <v>707</v>
      </c>
      <c r="L16" s="321"/>
      <c r="M16" s="320"/>
      <c r="N16" s="321"/>
      <c r="O16"/>
      <c r="P16"/>
      <c r="Q16"/>
      <c r="R16"/>
    </row>
    <row r="17" spans="1:18" ht="12.75">
      <c r="A17" s="265" t="s">
        <v>115</v>
      </c>
      <c r="B17" s="268">
        <v>906</v>
      </c>
      <c r="C17" s="268">
        <v>11438</v>
      </c>
      <c r="D17" s="268">
        <v>13098</v>
      </c>
      <c r="E17" s="268">
        <v>-1659</v>
      </c>
      <c r="F17" s="268">
        <v>44645</v>
      </c>
      <c r="G17" s="268">
        <v>44123</v>
      </c>
      <c r="H17" s="268">
        <v>522</v>
      </c>
      <c r="I17" s="268">
        <v>590</v>
      </c>
      <c r="J17" s="268">
        <v>341</v>
      </c>
      <c r="K17" s="267">
        <v>249</v>
      </c>
      <c r="L17" s="321"/>
      <c r="M17" s="320"/>
      <c r="N17" s="321"/>
      <c r="O17"/>
      <c r="P17"/>
      <c r="Q17"/>
      <c r="R17"/>
    </row>
    <row r="18" spans="1:18" ht="12.75">
      <c r="A18" s="261" t="s">
        <v>64</v>
      </c>
      <c r="B18" s="264">
        <v>882</v>
      </c>
      <c r="C18" s="262">
        <v>113959</v>
      </c>
      <c r="D18" s="262">
        <v>107481</v>
      </c>
      <c r="E18" s="262">
        <v>6480</v>
      </c>
      <c r="F18" s="262">
        <v>343213</v>
      </c>
      <c r="G18" s="262">
        <v>294410</v>
      </c>
      <c r="H18" s="262">
        <v>48801</v>
      </c>
      <c r="I18" s="262">
        <v>3767</v>
      </c>
      <c r="J18" s="262">
        <v>11100</v>
      </c>
      <c r="K18" s="262">
        <v>-7333</v>
      </c>
      <c r="L18" s="321"/>
      <c r="M18" s="320"/>
      <c r="N18" s="321"/>
      <c r="O18"/>
      <c r="P18"/>
      <c r="Q18"/>
      <c r="R18"/>
    </row>
    <row r="19" spans="1:18" ht="12.75">
      <c r="A19" s="265" t="s">
        <v>337</v>
      </c>
      <c r="B19" s="268">
        <v>882</v>
      </c>
      <c r="C19" s="268">
        <v>20041</v>
      </c>
      <c r="D19" s="268">
        <v>20263</v>
      </c>
      <c r="E19" s="268">
        <v>-222</v>
      </c>
      <c r="F19" s="268">
        <v>52941</v>
      </c>
      <c r="G19" s="268">
        <v>46252</v>
      </c>
      <c r="H19" s="268">
        <v>6689</v>
      </c>
      <c r="I19" s="268">
        <v>221</v>
      </c>
      <c r="J19" s="268">
        <v>480</v>
      </c>
      <c r="K19" s="267">
        <v>-258</v>
      </c>
      <c r="L19" s="288"/>
      <c r="M19" s="320"/>
      <c r="N19" s="321"/>
      <c r="O19"/>
      <c r="P19"/>
      <c r="Q19"/>
      <c r="R19"/>
    </row>
    <row r="20" spans="1:18" ht="12.75">
      <c r="A20" s="265" t="s">
        <v>338</v>
      </c>
      <c r="B20" s="266">
        <v>861</v>
      </c>
      <c r="C20" s="266">
        <v>11351</v>
      </c>
      <c r="D20" s="266">
        <v>9715</v>
      </c>
      <c r="E20" s="266">
        <v>1636</v>
      </c>
      <c r="F20" s="266">
        <v>35399</v>
      </c>
      <c r="G20" s="266">
        <v>27811</v>
      </c>
      <c r="H20" s="266">
        <v>7588</v>
      </c>
      <c r="I20" s="266">
        <v>272</v>
      </c>
      <c r="J20" s="266">
        <v>423</v>
      </c>
      <c r="K20" s="267">
        <v>-152</v>
      </c>
      <c r="L20" s="180"/>
      <c r="M20" s="289"/>
      <c r="N20" s="180"/>
      <c r="O20" s="255"/>
      <c r="P20"/>
      <c r="Q20"/>
      <c r="R20"/>
    </row>
    <row r="21" spans="1:18" ht="12.75">
      <c r="A21" s="265" t="s">
        <v>339</v>
      </c>
      <c r="B21" s="266">
        <v>833</v>
      </c>
      <c r="C21" s="266">
        <v>11384</v>
      </c>
      <c r="D21" s="266">
        <v>10266</v>
      </c>
      <c r="E21" s="266">
        <v>1118</v>
      </c>
      <c r="F21" s="266">
        <v>35200</v>
      </c>
      <c r="G21" s="266">
        <v>31522</v>
      </c>
      <c r="H21" s="266">
        <v>3678</v>
      </c>
      <c r="I21" s="266">
        <v>215</v>
      </c>
      <c r="J21" s="266">
        <v>1136</v>
      </c>
      <c r="K21" s="267">
        <v>-922</v>
      </c>
      <c r="L21" s="180"/>
      <c r="M21" s="289"/>
      <c r="N21" s="180"/>
      <c r="O21" s="255"/>
      <c r="P21"/>
      <c r="Q21"/>
      <c r="R21"/>
    </row>
    <row r="22" spans="1:18" ht="12.75">
      <c r="A22" s="265" t="s">
        <v>340</v>
      </c>
      <c r="B22" s="266">
        <v>823</v>
      </c>
      <c r="C22" s="266">
        <v>10706</v>
      </c>
      <c r="D22" s="266">
        <v>8983</v>
      </c>
      <c r="E22" s="266">
        <v>1724</v>
      </c>
      <c r="F22" s="266">
        <v>33004</v>
      </c>
      <c r="G22" s="266">
        <v>23669</v>
      </c>
      <c r="H22" s="266">
        <v>9335</v>
      </c>
      <c r="I22" s="266">
        <v>544</v>
      </c>
      <c r="J22" s="266">
        <v>1518</v>
      </c>
      <c r="K22" s="267">
        <v>-974</v>
      </c>
      <c r="L22" s="180"/>
      <c r="M22" s="289"/>
      <c r="N22" s="180"/>
      <c r="O22"/>
      <c r="P22"/>
      <c r="Q22"/>
      <c r="R22"/>
    </row>
    <row r="23" spans="1:18" ht="12.75">
      <c r="A23" s="265" t="s">
        <v>341</v>
      </c>
      <c r="B23" s="266">
        <v>820</v>
      </c>
      <c r="C23" s="266">
        <v>7317</v>
      </c>
      <c r="D23" s="266">
        <v>7176</v>
      </c>
      <c r="E23" s="266">
        <v>141</v>
      </c>
      <c r="F23" s="266">
        <v>23086</v>
      </c>
      <c r="G23" s="266">
        <v>19047</v>
      </c>
      <c r="H23" s="266">
        <v>4039</v>
      </c>
      <c r="I23" s="266">
        <v>414</v>
      </c>
      <c r="J23" s="266">
        <v>2579</v>
      </c>
      <c r="K23" s="267">
        <v>-2165</v>
      </c>
      <c r="L23" s="180"/>
      <c r="M23" s="289"/>
      <c r="N23" s="180"/>
      <c r="O23"/>
      <c r="P23"/>
      <c r="Q23"/>
      <c r="R23"/>
    </row>
    <row r="24" spans="1:18" ht="12.75">
      <c r="A24" s="346" t="s">
        <v>597</v>
      </c>
      <c r="B24" s="99">
        <v>803</v>
      </c>
      <c r="C24" s="99">
        <v>53160</v>
      </c>
      <c r="D24" s="99">
        <v>51078</v>
      </c>
      <c r="E24" s="99">
        <v>2083</v>
      </c>
      <c r="F24" s="99">
        <v>163583</v>
      </c>
      <c r="G24" s="99">
        <v>146109</v>
      </c>
      <c r="H24" s="99">
        <v>17472</v>
      </c>
      <c r="I24" s="99">
        <v>2101</v>
      </c>
      <c r="J24" s="99">
        <v>4964</v>
      </c>
      <c r="K24" s="99">
        <v>2862</v>
      </c>
      <c r="L24"/>
      <c r="M24" s="238"/>
      <c r="N24"/>
      <c r="O24"/>
      <c r="P24"/>
      <c r="Q24"/>
      <c r="R24"/>
    </row>
    <row r="25" spans="1:18" ht="12.75">
      <c r="A25" s="265" t="s">
        <v>342</v>
      </c>
      <c r="B25" s="266">
        <v>803</v>
      </c>
      <c r="C25" s="266">
        <v>8252</v>
      </c>
      <c r="D25" s="266">
        <v>9620</v>
      </c>
      <c r="E25" s="266">
        <v>-1368</v>
      </c>
      <c r="F25" s="266">
        <v>26545</v>
      </c>
      <c r="G25" s="266">
        <v>30239</v>
      </c>
      <c r="H25" s="266">
        <v>-3694</v>
      </c>
      <c r="I25" s="266">
        <v>621</v>
      </c>
      <c r="J25" s="266">
        <v>1555</v>
      </c>
      <c r="K25" s="267">
        <v>-933</v>
      </c>
      <c r="L25" s="180"/>
      <c r="M25" s="320"/>
      <c r="N25" s="321"/>
      <c r="O25"/>
      <c r="P25"/>
      <c r="Q25"/>
      <c r="R25"/>
    </row>
    <row r="26" spans="1:18" ht="12.75">
      <c r="A26" s="265" t="s">
        <v>343</v>
      </c>
      <c r="B26" s="266">
        <v>793</v>
      </c>
      <c r="C26" s="266">
        <v>9298</v>
      </c>
      <c r="D26" s="266">
        <v>8817</v>
      </c>
      <c r="E26" s="266">
        <v>481</v>
      </c>
      <c r="F26" s="266">
        <v>26348</v>
      </c>
      <c r="G26" s="266">
        <v>21701</v>
      </c>
      <c r="H26" s="266">
        <v>4646</v>
      </c>
      <c r="I26" s="266">
        <v>304</v>
      </c>
      <c r="J26" s="266">
        <v>492</v>
      </c>
      <c r="K26" s="267">
        <v>-188</v>
      </c>
      <c r="L26" s="180"/>
      <c r="M26" s="320"/>
      <c r="N26" s="321"/>
      <c r="O26"/>
      <c r="P26"/>
      <c r="Q26"/>
      <c r="R26"/>
    </row>
    <row r="27" spans="1:18" ht="12.75">
      <c r="A27" s="265" t="s">
        <v>344</v>
      </c>
      <c r="B27" s="266">
        <v>764</v>
      </c>
      <c r="C27" s="266">
        <v>8757</v>
      </c>
      <c r="D27" s="266">
        <v>8411</v>
      </c>
      <c r="E27" s="266">
        <v>346</v>
      </c>
      <c r="F27" s="266">
        <v>27837</v>
      </c>
      <c r="G27" s="266">
        <v>22786</v>
      </c>
      <c r="H27" s="266">
        <v>5051</v>
      </c>
      <c r="I27" s="266">
        <v>522</v>
      </c>
      <c r="J27" s="266">
        <v>951</v>
      </c>
      <c r="K27" s="267">
        <v>-430</v>
      </c>
      <c r="L27" s="180"/>
      <c r="M27" s="289"/>
      <c r="N27" s="321"/>
      <c r="O27"/>
      <c r="P27"/>
      <c r="Q27"/>
      <c r="R27"/>
    </row>
    <row r="28" spans="1:18" ht="12.75">
      <c r="A28" s="265" t="s">
        <v>345</v>
      </c>
      <c r="B28" s="266">
        <v>739</v>
      </c>
      <c r="C28" s="266">
        <v>7749</v>
      </c>
      <c r="D28" s="266">
        <v>6465</v>
      </c>
      <c r="E28" s="266">
        <v>1284</v>
      </c>
      <c r="F28" s="266">
        <v>25532</v>
      </c>
      <c r="G28" s="266">
        <v>17597</v>
      </c>
      <c r="H28" s="266">
        <v>7934</v>
      </c>
      <c r="I28" s="266">
        <v>185</v>
      </c>
      <c r="J28" s="266">
        <v>359</v>
      </c>
      <c r="K28" s="267">
        <v>-174</v>
      </c>
      <c r="L28" s="180"/>
      <c r="M28" s="289"/>
      <c r="N28" s="321"/>
      <c r="O28"/>
      <c r="P28"/>
      <c r="Q28"/>
      <c r="R28"/>
    </row>
    <row r="29" spans="1:18" ht="12.75">
      <c r="A29" s="265" t="s">
        <v>169</v>
      </c>
      <c r="B29" s="266">
        <v>731</v>
      </c>
      <c r="C29" s="266">
        <v>9782</v>
      </c>
      <c r="D29" s="266">
        <v>8091</v>
      </c>
      <c r="E29" s="266">
        <v>1692</v>
      </c>
      <c r="F29" s="266">
        <v>25915</v>
      </c>
      <c r="G29" s="266">
        <v>20586</v>
      </c>
      <c r="H29" s="266">
        <v>5329</v>
      </c>
      <c r="I29" s="266">
        <v>45</v>
      </c>
      <c r="J29" s="266">
        <v>115</v>
      </c>
      <c r="K29" s="267">
        <v>-70</v>
      </c>
      <c r="L29" s="180"/>
      <c r="M29" s="289"/>
      <c r="N29" s="321"/>
      <c r="O29"/>
      <c r="P29"/>
      <c r="Q29"/>
      <c r="R29"/>
    </row>
    <row r="30" spans="1:18" ht="12.75">
      <c r="A30" s="265" t="s">
        <v>126</v>
      </c>
      <c r="B30" s="266">
        <v>707</v>
      </c>
      <c r="C30" s="266">
        <v>4982</v>
      </c>
      <c r="D30" s="266">
        <v>5169</v>
      </c>
      <c r="E30" s="266">
        <v>-187</v>
      </c>
      <c r="F30" s="266">
        <v>15364</v>
      </c>
      <c r="G30" s="266">
        <v>16504</v>
      </c>
      <c r="H30" s="266">
        <v>-1140</v>
      </c>
      <c r="I30" s="266">
        <v>256</v>
      </c>
      <c r="J30" s="266">
        <v>502</v>
      </c>
      <c r="K30" s="267">
        <v>-246</v>
      </c>
      <c r="L30" s="180"/>
      <c r="M30" s="289"/>
      <c r="N30" s="321"/>
      <c r="O30"/>
      <c r="P30"/>
      <c r="Q30"/>
      <c r="R30"/>
    </row>
    <row r="31" spans="1:18" ht="12.75">
      <c r="A31" s="265" t="s">
        <v>346</v>
      </c>
      <c r="B31" s="266">
        <v>692</v>
      </c>
      <c r="C31" s="266">
        <v>4340</v>
      </c>
      <c r="D31" s="266">
        <v>4505</v>
      </c>
      <c r="E31" s="266">
        <v>-165</v>
      </c>
      <c r="F31" s="266">
        <v>16042</v>
      </c>
      <c r="G31" s="266">
        <v>16696</v>
      </c>
      <c r="H31" s="266">
        <v>-654</v>
      </c>
      <c r="I31" s="266">
        <v>168</v>
      </c>
      <c r="J31" s="266">
        <v>990</v>
      </c>
      <c r="K31" s="267">
        <v>-821</v>
      </c>
      <c r="L31" s="180"/>
      <c r="M31" s="289"/>
      <c r="N31" s="321"/>
      <c r="O31"/>
      <c r="P31"/>
      <c r="Q31"/>
      <c r="R31"/>
    </row>
    <row r="32" spans="1:18" ht="12.75">
      <c r="A32" s="265"/>
      <c r="B32" s="266"/>
      <c r="C32" s="266"/>
      <c r="D32" s="266"/>
      <c r="E32" s="266"/>
      <c r="F32" s="266"/>
      <c r="G32" s="266"/>
      <c r="H32" s="266"/>
      <c r="I32" s="266"/>
      <c r="J32" s="266"/>
      <c r="K32" s="267"/>
      <c r="L32" s="180"/>
      <c r="M32" s="289"/>
      <c r="N32" s="321"/>
      <c r="O32"/>
      <c r="P32"/>
      <c r="Q32"/>
      <c r="R32"/>
    </row>
    <row r="33" spans="1:18" ht="12.75">
      <c r="A33" s="261" t="s">
        <v>65</v>
      </c>
      <c r="B33" s="262">
        <v>685</v>
      </c>
      <c r="C33" s="262">
        <v>59910</v>
      </c>
      <c r="D33" s="262">
        <v>47624</v>
      </c>
      <c r="E33" s="262">
        <v>12286</v>
      </c>
      <c r="F33" s="262">
        <v>203001</v>
      </c>
      <c r="G33" s="262">
        <v>158879</v>
      </c>
      <c r="H33" s="262">
        <v>44122</v>
      </c>
      <c r="I33" s="262">
        <v>13951</v>
      </c>
      <c r="J33" s="262">
        <v>12193</v>
      </c>
      <c r="K33" s="263">
        <v>1757</v>
      </c>
      <c r="L33" s="180"/>
      <c r="M33" s="289"/>
      <c r="N33" s="321"/>
      <c r="O33"/>
      <c r="P33"/>
      <c r="Q33"/>
      <c r="R33"/>
    </row>
    <row r="34" spans="1:18" ht="12.75">
      <c r="A34" s="261"/>
      <c r="B34" s="262"/>
      <c r="C34" s="262"/>
      <c r="D34" s="262"/>
      <c r="E34" s="262"/>
      <c r="F34" s="262"/>
      <c r="G34" s="262"/>
      <c r="H34" s="262"/>
      <c r="I34" s="262"/>
      <c r="J34" s="262"/>
      <c r="K34" s="263"/>
      <c r="L34" s="180"/>
      <c r="M34" s="289"/>
      <c r="N34" s="321"/>
      <c r="O34"/>
      <c r="P34"/>
      <c r="Q34"/>
      <c r="R34"/>
    </row>
    <row r="35" spans="1:18" ht="12.75">
      <c r="A35" s="265" t="s">
        <v>216</v>
      </c>
      <c r="B35" s="266">
        <v>685</v>
      </c>
      <c r="C35" s="266">
        <v>10459</v>
      </c>
      <c r="D35" s="266">
        <v>5210</v>
      </c>
      <c r="E35" s="266">
        <v>5249</v>
      </c>
      <c r="F35" s="266">
        <v>27311</v>
      </c>
      <c r="G35" s="266">
        <v>19808</v>
      </c>
      <c r="H35" s="266">
        <v>7502</v>
      </c>
      <c r="I35" s="266">
        <v>1133</v>
      </c>
      <c r="J35" s="266">
        <v>709</v>
      </c>
      <c r="K35" s="267">
        <v>425</v>
      </c>
      <c r="L35" s="180"/>
      <c r="M35" s="289"/>
      <c r="N35" s="321"/>
      <c r="O35"/>
      <c r="P35"/>
      <c r="Q35"/>
      <c r="R35"/>
    </row>
    <row r="36" spans="1:18" ht="12.75">
      <c r="A36" s="265" t="s">
        <v>347</v>
      </c>
      <c r="B36" s="266">
        <v>668</v>
      </c>
      <c r="C36" s="266">
        <v>8277</v>
      </c>
      <c r="D36" s="266">
        <v>5391</v>
      </c>
      <c r="E36" s="266">
        <v>2886</v>
      </c>
      <c r="F36" s="266">
        <v>22388</v>
      </c>
      <c r="G36" s="266">
        <v>14012</v>
      </c>
      <c r="H36" s="266">
        <v>8376</v>
      </c>
      <c r="I36" s="266">
        <v>1972</v>
      </c>
      <c r="J36" s="266">
        <v>1139</v>
      </c>
      <c r="K36" s="267">
        <v>833</v>
      </c>
      <c r="L36" s="180"/>
      <c r="M36" s="289"/>
      <c r="N36" s="321"/>
      <c r="O36"/>
      <c r="P36"/>
      <c r="Q36"/>
      <c r="R36"/>
    </row>
    <row r="37" spans="1:18" ht="12.75">
      <c r="A37" s="265" t="s">
        <v>348</v>
      </c>
      <c r="B37" s="266">
        <v>655</v>
      </c>
      <c r="C37" s="266">
        <v>5178</v>
      </c>
      <c r="D37" s="266">
        <v>5054</v>
      </c>
      <c r="E37" s="266">
        <v>124</v>
      </c>
      <c r="F37" s="266">
        <v>16651</v>
      </c>
      <c r="G37" s="266">
        <v>16194</v>
      </c>
      <c r="H37" s="266">
        <v>457</v>
      </c>
      <c r="I37" s="266">
        <v>851</v>
      </c>
      <c r="J37" s="266">
        <v>1625</v>
      </c>
      <c r="K37" s="267">
        <v>-774</v>
      </c>
      <c r="L37" s="180"/>
      <c r="M37" s="289"/>
      <c r="N37" s="321"/>
      <c r="O37"/>
      <c r="P37"/>
      <c r="Q37"/>
      <c r="R37"/>
    </row>
    <row r="38" spans="1:18" ht="12.75">
      <c r="A38" s="343">
        <v>38322</v>
      </c>
      <c r="B38" s="266">
        <v>637</v>
      </c>
      <c r="C38" s="266">
        <v>4753</v>
      </c>
      <c r="D38" s="266">
        <v>3486</v>
      </c>
      <c r="E38" s="266">
        <f>(C38-D38)</f>
        <v>1267</v>
      </c>
      <c r="F38" s="271">
        <v>20626</v>
      </c>
      <c r="G38" s="271">
        <v>13943</v>
      </c>
      <c r="H38" s="271">
        <v>6684</v>
      </c>
      <c r="I38" s="271">
        <v>5215</v>
      </c>
      <c r="J38" s="271">
        <v>1760</v>
      </c>
      <c r="K38" s="342">
        <v>3456</v>
      </c>
      <c r="L38" s="269"/>
      <c r="M38" s="344"/>
      <c r="N38" s="321"/>
      <c r="O38"/>
      <c r="P38"/>
      <c r="Q38"/>
      <c r="R38"/>
    </row>
    <row r="39" spans="1:18" ht="12.75">
      <c r="A39" s="343">
        <v>38292</v>
      </c>
      <c r="B39" s="266">
        <v>628</v>
      </c>
      <c r="C39" s="266">
        <v>4640</v>
      </c>
      <c r="D39" s="266">
        <v>3204</v>
      </c>
      <c r="E39" s="266">
        <f aca="true" t="shared" si="0" ref="E39:E45">(C39-D39)</f>
        <v>1436</v>
      </c>
      <c r="F39" s="271">
        <v>18340</v>
      </c>
      <c r="G39" s="271">
        <v>11600</v>
      </c>
      <c r="H39" s="271">
        <v>6741</v>
      </c>
      <c r="I39" s="271">
        <v>2962</v>
      </c>
      <c r="J39" s="271">
        <v>1518</v>
      </c>
      <c r="K39" s="342">
        <v>1445</v>
      </c>
      <c r="L39" s="269"/>
      <c r="M39" s="344"/>
      <c r="N39" s="321"/>
      <c r="O39"/>
      <c r="P39"/>
      <c r="Q39"/>
      <c r="R39"/>
    </row>
    <row r="40" spans="1:18" ht="12.75">
      <c r="A40" s="177" t="s">
        <v>349</v>
      </c>
      <c r="B40" s="266">
        <v>621</v>
      </c>
      <c r="C40" s="266">
        <v>4072</v>
      </c>
      <c r="D40" s="266">
        <v>3778</v>
      </c>
      <c r="E40" s="266">
        <f t="shared" si="0"/>
        <v>294</v>
      </c>
      <c r="F40" s="271">
        <v>15752</v>
      </c>
      <c r="G40" s="271">
        <v>12489</v>
      </c>
      <c r="H40" s="271">
        <v>3263</v>
      </c>
      <c r="I40" s="271">
        <v>310</v>
      </c>
      <c r="J40" s="271">
        <v>1546</v>
      </c>
      <c r="K40" s="342">
        <v>-1236</v>
      </c>
      <c r="L40" s="269"/>
      <c r="M40" s="344"/>
      <c r="N40" s="321"/>
      <c r="O40"/>
      <c r="P40"/>
      <c r="Q40"/>
      <c r="R40"/>
    </row>
    <row r="41" spans="1:18" ht="12.75">
      <c r="A41" s="177" t="s">
        <v>350</v>
      </c>
      <c r="B41" s="266">
        <v>608</v>
      </c>
      <c r="C41" s="266">
        <v>3725</v>
      </c>
      <c r="D41" s="266">
        <v>3242</v>
      </c>
      <c r="E41" s="266">
        <f t="shared" si="0"/>
        <v>483</v>
      </c>
      <c r="F41" s="271">
        <v>12385</v>
      </c>
      <c r="G41" s="271">
        <v>10000</v>
      </c>
      <c r="H41" s="271">
        <v>2385</v>
      </c>
      <c r="I41" s="271">
        <v>712</v>
      </c>
      <c r="J41" s="271">
        <v>522</v>
      </c>
      <c r="K41" s="342">
        <v>190</v>
      </c>
      <c r="L41" s="269"/>
      <c r="M41" s="344"/>
      <c r="N41" s="321"/>
      <c r="O41"/>
      <c r="P41"/>
      <c r="Q41"/>
      <c r="R41"/>
    </row>
    <row r="42" spans="1:18" ht="12.75">
      <c r="A42" s="177" t="s">
        <v>351</v>
      </c>
      <c r="B42" s="266">
        <v>604</v>
      </c>
      <c r="C42" s="266">
        <v>3532</v>
      </c>
      <c r="D42" s="266">
        <v>2927</v>
      </c>
      <c r="E42" s="266">
        <f t="shared" si="0"/>
        <v>605</v>
      </c>
      <c r="F42" s="271">
        <v>12595</v>
      </c>
      <c r="G42" s="271">
        <v>9702</v>
      </c>
      <c r="H42" s="271">
        <v>2893</v>
      </c>
      <c r="I42" s="271">
        <v>261</v>
      </c>
      <c r="J42" s="271">
        <v>633</v>
      </c>
      <c r="K42" s="342">
        <v>-371</v>
      </c>
      <c r="L42" s="269"/>
      <c r="M42" s="344"/>
      <c r="N42" s="321"/>
      <c r="O42"/>
      <c r="P42"/>
      <c r="Q42"/>
      <c r="R42"/>
    </row>
    <row r="43" spans="1:18" ht="12.75">
      <c r="A43" s="177" t="s">
        <v>352</v>
      </c>
      <c r="B43" s="266">
        <v>590</v>
      </c>
      <c r="C43" s="266">
        <v>2929</v>
      </c>
      <c r="D43" s="266">
        <v>2901</v>
      </c>
      <c r="E43" s="266">
        <f t="shared" si="0"/>
        <v>28</v>
      </c>
      <c r="F43" s="271">
        <v>11096</v>
      </c>
      <c r="G43" s="271">
        <v>10183</v>
      </c>
      <c r="H43" s="271">
        <v>913</v>
      </c>
      <c r="I43" s="271">
        <v>150</v>
      </c>
      <c r="J43" s="271">
        <v>351</v>
      </c>
      <c r="K43" s="342">
        <v>-201</v>
      </c>
      <c r="L43" s="269"/>
      <c r="M43" s="344"/>
      <c r="N43" s="321"/>
      <c r="O43"/>
      <c r="P43"/>
      <c r="Q43"/>
      <c r="R43"/>
    </row>
    <row r="44" spans="1:18" ht="12.75">
      <c r="A44" s="177" t="s">
        <v>353</v>
      </c>
      <c r="B44" s="266">
        <v>569</v>
      </c>
      <c r="C44" s="266">
        <v>3298</v>
      </c>
      <c r="D44" s="266">
        <v>3348</v>
      </c>
      <c r="E44" s="266">
        <f t="shared" si="0"/>
        <v>-50</v>
      </c>
      <c r="F44" s="271">
        <v>10634</v>
      </c>
      <c r="G44" s="271">
        <v>10117</v>
      </c>
      <c r="H44" s="271">
        <v>517</v>
      </c>
      <c r="I44" s="271">
        <v>261</v>
      </c>
      <c r="J44" s="271">
        <v>1051</v>
      </c>
      <c r="K44" s="342">
        <v>-790</v>
      </c>
      <c r="L44" s="269"/>
      <c r="M44" s="344"/>
      <c r="N44" s="321"/>
      <c r="O44"/>
      <c r="P44"/>
      <c r="Q44"/>
      <c r="R44"/>
    </row>
    <row r="45" spans="1:18" ht="12.75">
      <c r="A45" s="265" t="s">
        <v>225</v>
      </c>
      <c r="B45" s="266">
        <v>552</v>
      </c>
      <c r="C45" s="266">
        <v>5577</v>
      </c>
      <c r="D45" s="266">
        <v>6247</v>
      </c>
      <c r="E45" s="266">
        <f t="shared" si="0"/>
        <v>-670</v>
      </c>
      <c r="F45" s="266">
        <v>15532</v>
      </c>
      <c r="G45" s="266">
        <v>18778</v>
      </c>
      <c r="H45" s="266">
        <v>-3247</v>
      </c>
      <c r="I45" s="266">
        <v>123</v>
      </c>
      <c r="J45" s="266">
        <v>423</v>
      </c>
      <c r="K45" s="267">
        <v>-300</v>
      </c>
      <c r="L45" s="180"/>
      <c r="M45" s="320"/>
      <c r="N45" s="321"/>
      <c r="O45"/>
      <c r="P45"/>
      <c r="Q45"/>
      <c r="R45"/>
    </row>
    <row r="46" spans="1:18" ht="12.75">
      <c r="A46" s="290" t="s">
        <v>226</v>
      </c>
      <c r="B46" s="5">
        <v>541</v>
      </c>
      <c r="C46" s="5">
        <v>3470</v>
      </c>
      <c r="D46" s="5">
        <v>2836</v>
      </c>
      <c r="E46" s="5">
        <v>634</v>
      </c>
      <c r="F46" s="5">
        <v>19692</v>
      </c>
      <c r="G46" s="5">
        <v>12053</v>
      </c>
      <c r="H46" s="5">
        <v>7638</v>
      </c>
      <c r="I46" s="5">
        <v>0</v>
      </c>
      <c r="J46" s="5">
        <v>919</v>
      </c>
      <c r="K46" s="5">
        <v>-919</v>
      </c>
      <c r="L46" s="3"/>
      <c r="M46" s="178"/>
      <c r="N46" s="182"/>
      <c r="O46"/>
      <c r="P46"/>
      <c r="Q46"/>
      <c r="R46"/>
    </row>
    <row r="47" spans="1:18" ht="12.75">
      <c r="A47" s="274" t="s">
        <v>66</v>
      </c>
      <c r="B47" s="275">
        <v>540</v>
      </c>
      <c r="C47" s="275">
        <v>32882</v>
      </c>
      <c r="D47" s="275">
        <v>24196</v>
      </c>
      <c r="E47" s="275">
        <v>8686</v>
      </c>
      <c r="F47" s="275">
        <v>131762</v>
      </c>
      <c r="G47" s="275">
        <v>91804</v>
      </c>
      <c r="H47" s="275">
        <v>39958</v>
      </c>
      <c r="I47" s="275">
        <v>13095</v>
      </c>
      <c r="J47" s="275">
        <v>7144</v>
      </c>
      <c r="K47" s="275">
        <v>5951</v>
      </c>
      <c r="L47" s="3"/>
      <c r="M47" s="178"/>
      <c r="N47" s="182"/>
      <c r="O47"/>
      <c r="P47"/>
      <c r="Q47"/>
      <c r="R47"/>
    </row>
    <row r="48" spans="1:18" ht="12.75">
      <c r="A48" s="2" t="s">
        <v>128</v>
      </c>
      <c r="B48" s="277">
        <v>502</v>
      </c>
      <c r="C48" s="2">
        <v>16534</v>
      </c>
      <c r="D48" s="2">
        <v>15446</v>
      </c>
      <c r="E48" s="2">
        <v>1088</v>
      </c>
      <c r="F48" s="2">
        <v>43999</v>
      </c>
      <c r="G48" s="2">
        <v>41471</v>
      </c>
      <c r="H48" s="2">
        <v>2528</v>
      </c>
      <c r="I48" s="2">
        <v>3065</v>
      </c>
      <c r="J48" s="2">
        <v>2902</v>
      </c>
      <c r="K48" s="2">
        <v>162</v>
      </c>
      <c r="L48" s="3"/>
      <c r="M48" s="178"/>
      <c r="N48" s="182"/>
      <c r="O48"/>
      <c r="P48"/>
      <c r="Q48"/>
      <c r="R48"/>
    </row>
    <row r="49" spans="1:18" ht="12.75">
      <c r="A49" s="2" t="s">
        <v>67</v>
      </c>
      <c r="B49" s="2">
        <v>490</v>
      </c>
      <c r="C49" s="2">
        <v>19326</v>
      </c>
      <c r="D49" s="2">
        <v>15859</v>
      </c>
      <c r="E49" s="2">
        <v>3466</v>
      </c>
      <c r="F49" s="2">
        <v>45465</v>
      </c>
      <c r="G49" s="2">
        <v>37395</v>
      </c>
      <c r="H49" s="2">
        <v>8067</v>
      </c>
      <c r="I49" s="2">
        <v>4608</v>
      </c>
      <c r="J49" s="2">
        <v>3922</v>
      </c>
      <c r="K49" s="2">
        <v>685</v>
      </c>
      <c r="L49" s="3"/>
      <c r="M49" s="178"/>
      <c r="N49" s="182"/>
      <c r="O49"/>
      <c r="P49"/>
      <c r="Q49"/>
      <c r="R49"/>
    </row>
    <row r="50" spans="1:18" ht="12.75">
      <c r="A50" s="345" t="s">
        <v>129</v>
      </c>
      <c r="B50" s="275">
        <v>527</v>
      </c>
      <c r="C50" s="276">
        <v>32913</v>
      </c>
      <c r="D50" s="275">
        <v>27028</v>
      </c>
      <c r="E50" s="275">
        <v>5885</v>
      </c>
      <c r="F50" s="275">
        <v>70427</v>
      </c>
      <c r="G50" s="275">
        <v>60320</v>
      </c>
      <c r="H50" s="275">
        <v>10124</v>
      </c>
      <c r="I50" s="275">
        <v>3616</v>
      </c>
      <c r="J50" s="275">
        <v>3837</v>
      </c>
      <c r="K50" s="275">
        <v>-46</v>
      </c>
      <c r="L50" s="3"/>
      <c r="M50" s="178"/>
      <c r="N50" s="182"/>
      <c r="O50"/>
      <c r="P50"/>
      <c r="Q50"/>
      <c r="R50"/>
    </row>
    <row r="51" spans="1:18" ht="12.75">
      <c r="A51" s="154"/>
      <c r="B51" s="158"/>
      <c r="C51" s="158"/>
      <c r="D51" s="158"/>
      <c r="E51" s="158"/>
      <c r="F51" s="158"/>
      <c r="G51" s="158"/>
      <c r="H51" s="158"/>
      <c r="I51" s="158"/>
      <c r="J51" s="158"/>
      <c r="K51" s="158"/>
      <c r="L51" s="3"/>
      <c r="M51" s="178"/>
      <c r="N51" s="182"/>
      <c r="O51"/>
      <c r="P51"/>
      <c r="Q51"/>
      <c r="R51"/>
    </row>
    <row r="52" spans="1:18" ht="12.75">
      <c r="A52" s="181" t="s">
        <v>354</v>
      </c>
      <c r="B52" s="152"/>
      <c r="C52" s="152"/>
      <c r="D52" s="152"/>
      <c r="E52" s="152"/>
      <c r="F52" s="152"/>
      <c r="G52" s="152"/>
      <c r="H52" s="152"/>
      <c r="I52" s="152"/>
      <c r="J52" s="152"/>
      <c r="K52" s="152"/>
      <c r="L52" s="152"/>
      <c r="M52" s="177"/>
      <c r="N52" s="152"/>
      <c r="O52"/>
      <c r="P52"/>
      <c r="Q52"/>
      <c r="R52"/>
    </row>
    <row r="53" spans="1:18" ht="12.75">
      <c r="A53" s="301"/>
      <c r="B53" s="168"/>
      <c r="C53" s="168"/>
      <c r="D53" s="168"/>
      <c r="E53" s="168"/>
      <c r="F53" s="168"/>
      <c r="G53" s="168"/>
      <c r="H53" s="168"/>
      <c r="I53" s="168"/>
      <c r="J53" s="168"/>
      <c r="K53" s="168"/>
      <c r="L53" s="152"/>
      <c r="M53" s="177"/>
      <c r="N53" s="152"/>
      <c r="O53"/>
      <c r="P53"/>
      <c r="Q53"/>
      <c r="R53"/>
    </row>
    <row r="54" spans="1:18" ht="12.75">
      <c r="A54" s="181"/>
      <c r="B54" s="152"/>
      <c r="C54" s="152"/>
      <c r="D54" s="152"/>
      <c r="E54" s="152"/>
      <c r="F54" s="152"/>
      <c r="G54" s="152"/>
      <c r="H54" s="152"/>
      <c r="I54" s="152"/>
      <c r="J54" s="152"/>
      <c r="K54" s="152"/>
      <c r="L54" s="152"/>
      <c r="M54" s="177"/>
      <c r="N54" s="152"/>
      <c r="O54"/>
      <c r="P54"/>
      <c r="Q54"/>
      <c r="R54"/>
    </row>
    <row r="55" spans="1:18" ht="12.75">
      <c r="A55" s="181"/>
      <c r="B55" s="152"/>
      <c r="C55" s="152"/>
      <c r="D55" s="152"/>
      <c r="E55" s="152"/>
      <c r="F55" s="152"/>
      <c r="G55" s="152"/>
      <c r="H55" s="152"/>
      <c r="I55" s="152"/>
      <c r="J55" s="152"/>
      <c r="K55" s="152"/>
      <c r="L55" s="152"/>
      <c r="M55" s="177"/>
      <c r="N55" s="152"/>
      <c r="O55"/>
      <c r="P55"/>
      <c r="Q55"/>
      <c r="R55"/>
    </row>
    <row r="56" ht="12.75">
      <c r="A56" s="477" t="s">
        <v>664</v>
      </c>
    </row>
  </sheetData>
  <hyperlinks>
    <hyperlink ref="A1" location="'BSE SENSEX'!A1" display="SENSEX "/>
    <hyperlink ref="F1" location="'Options time series-NSE '!A1" display="Nifty Futures"/>
    <hyperlink ref="A49" location="'S&amp;P CNX Defty'!A1" tooltip="Time series on BSE TECK" display="S&amp;P CNX Defty"/>
    <hyperlink ref="A3" location="'BSE 100'!A1" display="BSE100 "/>
    <hyperlink ref="F3" location="'Options time series-NSE '!A1" display="Stock Futures"/>
    <hyperlink ref="A40" location="'BSE PSU'!A1" display="BSEPSU "/>
    <hyperlink ref="A5" location="'BSE 500'!A1" display="BSE500 "/>
    <hyperlink ref="A9" location="'BSE HC'!A1" display="BSE HC "/>
    <hyperlink ref="F5" location="'Options time series-NSE '!A1" display="Nifty Futures"/>
    <hyperlink ref="F9" location="'Options time series-NSE '!A1" display="Stock Futures"/>
    <hyperlink ref="A50" location="'Options time series-BSE '!A1" display="Sensex Options"/>
    <hyperlink ref="A7" location="'BSE CD'!A1" display="BSE CD "/>
    <hyperlink ref="F7" location="'Options time series-NSE '!A1" display="Nifty Futures"/>
    <hyperlink ref="A4" location="'BSE 200'!A1" tooltip="Time Series on BSE HC" display="BSE200 "/>
    <hyperlink ref="A6" location="'BSE IT '!A1" tooltip="Time Series on BSE PSU" display="BSE IT "/>
    <hyperlink ref="F49" location="'Options time series-NSE '!A1" display="Stock Futures"/>
    <hyperlink ref="A48" location="'CNX Midcap 200'!A1" display="CNX Midcap 200"/>
    <hyperlink ref="F50" location="'Options time series-NSE '!A1" display="Nifty Options"/>
    <hyperlink ref="A47" location="'BSE PSU'!A1" display="BSEPSU "/>
    <hyperlink ref="A56" location="'Table-13-a'!A1" display="Back"/>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Z71"/>
  <sheetViews>
    <sheetView workbookViewId="0" topLeftCell="A1">
      <selection activeCell="A71" sqref="A71"/>
    </sheetView>
  </sheetViews>
  <sheetFormatPr defaultColWidth="9.140625" defaultRowHeight="12.75"/>
  <cols>
    <col min="1" max="1" width="23.140625" style="8" customWidth="1"/>
    <col min="2" max="2" width="7.7109375" style="8" customWidth="1"/>
    <col min="3" max="3" width="11.57421875" style="8" customWidth="1"/>
    <col min="4" max="4" width="10.8515625" style="8" customWidth="1"/>
    <col min="5" max="5" width="12.140625" style="8" customWidth="1"/>
    <col min="6" max="6" width="11.28125" style="8" customWidth="1"/>
    <col min="7" max="7" width="12.7109375" style="8" customWidth="1"/>
    <col min="8" max="8" width="10.421875" style="8" customWidth="1"/>
    <col min="9" max="9" width="12.28125" style="8" customWidth="1"/>
    <col min="10" max="10" width="10.57421875" style="8" customWidth="1"/>
    <col min="11" max="11" width="11.8515625" style="8" customWidth="1"/>
    <col min="12" max="12" width="10.7109375" style="8" customWidth="1"/>
    <col min="13" max="13" width="11.7109375" style="8" customWidth="1"/>
    <col min="14" max="14" width="11.140625" style="8" customWidth="1"/>
    <col min="15" max="15" width="12.00390625" style="8" customWidth="1"/>
    <col min="16" max="16" width="10.8515625" style="8" customWidth="1"/>
    <col min="17" max="17" width="12.421875" style="8" customWidth="1"/>
    <col min="18" max="18" width="11.00390625" style="8" customWidth="1"/>
    <col min="19" max="16384" width="9.140625" style="8" customWidth="1"/>
  </cols>
  <sheetData>
    <row r="1" spans="1:20" ht="12.75">
      <c r="A1" s="181"/>
      <c r="B1" s="152"/>
      <c r="C1" s="152"/>
      <c r="D1" s="152"/>
      <c r="E1" s="152"/>
      <c r="F1" s="152"/>
      <c r="G1" s="152"/>
      <c r="H1" s="152"/>
      <c r="I1" s="152"/>
      <c r="J1" s="152"/>
      <c r="K1" s="152"/>
      <c r="L1" s="152"/>
      <c r="M1" s="177"/>
      <c r="N1" s="152"/>
      <c r="O1"/>
      <c r="P1"/>
      <c r="Q1"/>
      <c r="R1"/>
      <c r="S1"/>
      <c r="T1"/>
    </row>
    <row r="2" spans="1:20" ht="12.75">
      <c r="A2" s="2" t="s">
        <v>355</v>
      </c>
      <c r="B2" s="152"/>
      <c r="C2" s="152"/>
      <c r="D2" s="152"/>
      <c r="E2" s="152"/>
      <c r="F2" s="152"/>
      <c r="G2" s="152"/>
      <c r="H2" s="152"/>
      <c r="I2" s="152"/>
      <c r="J2" s="152"/>
      <c r="K2" s="152"/>
      <c r="L2" s="152"/>
      <c r="M2" s="177"/>
      <c r="N2" s="152"/>
      <c r="O2"/>
      <c r="P2"/>
      <c r="Q2"/>
      <c r="R2"/>
      <c r="S2"/>
      <c r="T2"/>
    </row>
    <row r="3" spans="1:20" ht="12.75">
      <c r="A3" s="154"/>
      <c r="B3" s="158"/>
      <c r="C3" s="158"/>
      <c r="D3" s="158"/>
      <c r="E3" s="158"/>
      <c r="F3" s="158"/>
      <c r="G3" s="158"/>
      <c r="H3" s="158"/>
      <c r="I3" s="158"/>
      <c r="J3" s="158"/>
      <c r="K3" s="158"/>
      <c r="L3" s="158"/>
      <c r="M3" s="154"/>
      <c r="N3" s="158"/>
      <c r="O3"/>
      <c r="P3"/>
      <c r="Q3"/>
      <c r="R3"/>
      <c r="S3"/>
      <c r="T3"/>
    </row>
    <row r="4" spans="1:20" ht="12.75">
      <c r="A4" s="152" t="s">
        <v>187</v>
      </c>
      <c r="B4" s="152"/>
      <c r="C4" s="152"/>
      <c r="D4" s="152"/>
      <c r="E4" s="152"/>
      <c r="F4" s="152"/>
      <c r="G4" s="152"/>
      <c r="H4" s="152"/>
      <c r="I4" s="347" t="s">
        <v>356</v>
      </c>
      <c r="J4" s="347"/>
      <c r="K4" s="347"/>
      <c r="L4" s="347"/>
      <c r="M4" s="469" t="s">
        <v>357</v>
      </c>
      <c r="N4" s="469"/>
      <c r="O4" s="254"/>
      <c r="P4" s="254"/>
      <c r="Q4" s="462" t="s">
        <v>93</v>
      </c>
      <c r="R4" s="462"/>
      <c r="S4"/>
      <c r="T4"/>
    </row>
    <row r="5" spans="1:20" ht="12.75">
      <c r="A5" s="152"/>
      <c r="B5" s="152"/>
      <c r="C5" s="319" t="s">
        <v>358</v>
      </c>
      <c r="D5" s="319"/>
      <c r="E5" s="319" t="s">
        <v>359</v>
      </c>
      <c r="F5" s="319"/>
      <c r="G5" s="177" t="s">
        <v>587</v>
      </c>
      <c r="H5" s="152"/>
      <c r="I5" s="319" t="s">
        <v>360</v>
      </c>
      <c r="J5" s="319"/>
      <c r="K5" s="319" t="s">
        <v>361</v>
      </c>
      <c r="L5" s="319"/>
      <c r="M5" s="468" t="s">
        <v>360</v>
      </c>
      <c r="N5" s="468"/>
      <c r="O5" s="459" t="s">
        <v>361</v>
      </c>
      <c r="P5" s="459"/>
      <c r="Q5"/>
      <c r="R5"/>
      <c r="S5"/>
      <c r="T5"/>
    </row>
    <row r="6" spans="1:52" ht="12.75">
      <c r="A6" s="152"/>
      <c r="B6" s="152"/>
      <c r="C6" s="182" t="s">
        <v>147</v>
      </c>
      <c r="D6" s="152"/>
      <c r="E6" s="182" t="s">
        <v>362</v>
      </c>
      <c r="F6" s="152"/>
      <c r="G6" s="152" t="s">
        <v>363</v>
      </c>
      <c r="H6" s="152"/>
      <c r="I6" s="152" t="s">
        <v>364</v>
      </c>
      <c r="J6" s="152"/>
      <c r="K6" s="152" t="s">
        <v>365</v>
      </c>
      <c r="L6" s="152"/>
      <c r="M6" s="177" t="s">
        <v>153</v>
      </c>
      <c r="N6" s="152"/>
      <c r="O6" s="251" t="s">
        <v>366</v>
      </c>
      <c r="P6"/>
      <c r="Q6"/>
      <c r="R6"/>
      <c r="S6"/>
      <c r="T6"/>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row>
    <row r="7" spans="1:52" ht="12.75">
      <c r="A7" s="152"/>
      <c r="B7" s="153" t="s">
        <v>8</v>
      </c>
      <c r="C7" s="153" t="s">
        <v>588</v>
      </c>
      <c r="D7" s="153" t="s">
        <v>190</v>
      </c>
      <c r="E7" s="153" t="s">
        <v>588</v>
      </c>
      <c r="F7" s="153" t="s">
        <v>190</v>
      </c>
      <c r="G7" s="153" t="s">
        <v>588</v>
      </c>
      <c r="H7" s="153" t="s">
        <v>190</v>
      </c>
      <c r="I7" s="153" t="s">
        <v>588</v>
      </c>
      <c r="J7" s="153" t="s">
        <v>367</v>
      </c>
      <c r="K7" s="153" t="s">
        <v>588</v>
      </c>
      <c r="L7" s="153" t="s">
        <v>367</v>
      </c>
      <c r="M7" s="153" t="s">
        <v>588</v>
      </c>
      <c r="N7" s="153" t="s">
        <v>367</v>
      </c>
      <c r="O7" s="153" t="s">
        <v>588</v>
      </c>
      <c r="P7" s="153" t="s">
        <v>367</v>
      </c>
      <c r="Q7" s="153" t="s">
        <v>588</v>
      </c>
      <c r="R7" s="153" t="s">
        <v>367</v>
      </c>
      <c r="S7"/>
      <c r="T7"/>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row>
    <row r="8" spans="1:52" ht="12.75">
      <c r="A8" s="152"/>
      <c r="B8" s="153" t="s">
        <v>195</v>
      </c>
      <c r="C8" s="153" t="s">
        <v>368</v>
      </c>
      <c r="D8" s="153" t="s">
        <v>199</v>
      </c>
      <c r="E8" s="153" t="s">
        <v>368</v>
      </c>
      <c r="F8" s="153" t="s">
        <v>199</v>
      </c>
      <c r="G8" s="153" t="s">
        <v>368</v>
      </c>
      <c r="H8" s="153" t="s">
        <v>199</v>
      </c>
      <c r="I8" s="153" t="s">
        <v>368</v>
      </c>
      <c r="J8" s="153" t="s">
        <v>190</v>
      </c>
      <c r="K8" s="153" t="s">
        <v>368</v>
      </c>
      <c r="L8" s="153" t="s">
        <v>190</v>
      </c>
      <c r="M8" s="153" t="s">
        <v>368</v>
      </c>
      <c r="N8" s="153" t="s">
        <v>190</v>
      </c>
      <c r="O8" s="153" t="s">
        <v>368</v>
      </c>
      <c r="P8" s="153" t="s">
        <v>190</v>
      </c>
      <c r="Q8" s="153" t="s">
        <v>368</v>
      </c>
      <c r="R8" s="153" t="s">
        <v>190</v>
      </c>
      <c r="S8"/>
      <c r="T8"/>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row>
    <row r="9" spans="1:20" ht="12.75">
      <c r="A9" s="168"/>
      <c r="B9" s="259" t="s">
        <v>208</v>
      </c>
      <c r="C9" s="259" t="s">
        <v>211</v>
      </c>
      <c r="D9" s="259"/>
      <c r="E9" s="259" t="s">
        <v>211</v>
      </c>
      <c r="F9" s="259"/>
      <c r="G9" s="259" t="s">
        <v>211</v>
      </c>
      <c r="H9" s="259"/>
      <c r="I9" s="259" t="s">
        <v>211</v>
      </c>
      <c r="J9" s="259" t="s">
        <v>199</v>
      </c>
      <c r="K9" s="259" t="s">
        <v>211</v>
      </c>
      <c r="L9" s="259" t="s">
        <v>199</v>
      </c>
      <c r="M9" s="259" t="s">
        <v>211</v>
      </c>
      <c r="N9" s="259" t="s">
        <v>199</v>
      </c>
      <c r="O9" s="259" t="s">
        <v>211</v>
      </c>
      <c r="P9" s="259" t="s">
        <v>199</v>
      </c>
      <c r="Q9" s="259" t="s">
        <v>211</v>
      </c>
      <c r="R9" s="259" t="s">
        <v>199</v>
      </c>
      <c r="S9"/>
      <c r="T9"/>
    </row>
    <row r="10" spans="1:20" ht="12.75">
      <c r="A10" s="196">
        <v>1</v>
      </c>
      <c r="B10" s="260">
        <v>2</v>
      </c>
      <c r="C10" s="260">
        <v>3</v>
      </c>
      <c r="D10" s="260">
        <v>4</v>
      </c>
      <c r="E10" s="260">
        <v>5</v>
      </c>
      <c r="F10" s="260">
        <v>6</v>
      </c>
      <c r="G10" s="260">
        <v>7</v>
      </c>
      <c r="H10" s="260">
        <v>8</v>
      </c>
      <c r="I10" s="260">
        <v>9</v>
      </c>
      <c r="J10" s="260">
        <v>10</v>
      </c>
      <c r="K10" s="260">
        <v>11</v>
      </c>
      <c r="L10" s="260">
        <v>12</v>
      </c>
      <c r="M10" s="198">
        <v>13</v>
      </c>
      <c r="N10" s="260">
        <v>14</v>
      </c>
      <c r="O10" s="348">
        <v>15</v>
      </c>
      <c r="P10" s="348">
        <v>16</v>
      </c>
      <c r="Q10" s="348">
        <v>17</v>
      </c>
      <c r="R10" s="348">
        <v>18</v>
      </c>
      <c r="S10"/>
      <c r="T10"/>
    </row>
    <row r="11" spans="1:20" ht="12.75">
      <c r="A11" s="261" t="s">
        <v>600</v>
      </c>
      <c r="B11" s="280">
        <v>147</v>
      </c>
      <c r="C11" s="262">
        <v>42943437</v>
      </c>
      <c r="D11" s="262">
        <v>1409720</v>
      </c>
      <c r="E11" s="262">
        <v>55062469</v>
      </c>
      <c r="F11" s="262">
        <v>2113577</v>
      </c>
      <c r="G11" s="262">
        <v>0</v>
      </c>
      <c r="H11" s="262">
        <v>0</v>
      </c>
      <c r="I11" s="262">
        <v>5912952</v>
      </c>
      <c r="J11" s="262">
        <v>200756</v>
      </c>
      <c r="K11" s="262">
        <v>5367446</v>
      </c>
      <c r="L11" s="262">
        <v>179635</v>
      </c>
      <c r="M11" s="264">
        <v>2353210</v>
      </c>
      <c r="N11" s="262">
        <v>90520</v>
      </c>
      <c r="O11" s="349">
        <v>477325</v>
      </c>
      <c r="P11" s="349">
        <v>18362</v>
      </c>
      <c r="Q11" s="349">
        <v>112116839</v>
      </c>
      <c r="R11" s="349">
        <v>4012569</v>
      </c>
      <c r="S11"/>
      <c r="T11"/>
    </row>
    <row r="12" spans="1:20" ht="12.75">
      <c r="A12" s="265" t="s">
        <v>593</v>
      </c>
      <c r="B12" s="286">
        <v>20</v>
      </c>
      <c r="C12" s="266">
        <v>4556984</v>
      </c>
      <c r="D12" s="266">
        <v>166974</v>
      </c>
      <c r="E12" s="266">
        <v>7929018</v>
      </c>
      <c r="F12" s="266">
        <v>272516</v>
      </c>
      <c r="G12" s="266">
        <v>0</v>
      </c>
      <c r="H12" s="266">
        <v>0</v>
      </c>
      <c r="I12" s="266">
        <v>622933</v>
      </c>
      <c r="J12" s="266">
        <v>23195</v>
      </c>
      <c r="K12" s="266">
        <v>729855</v>
      </c>
      <c r="L12" s="266">
        <v>26549</v>
      </c>
      <c r="M12" s="268">
        <v>400618</v>
      </c>
      <c r="N12" s="266">
        <v>13873</v>
      </c>
      <c r="O12" s="350">
        <v>74318</v>
      </c>
      <c r="P12" s="350">
        <v>2553</v>
      </c>
      <c r="Q12" s="350">
        <v>14313726</v>
      </c>
      <c r="R12" s="350">
        <v>505658</v>
      </c>
      <c r="S12"/>
      <c r="T12"/>
    </row>
    <row r="13" spans="1:20" ht="12.75">
      <c r="A13" s="265" t="s">
        <v>590</v>
      </c>
      <c r="B13" s="286">
        <v>21</v>
      </c>
      <c r="C13" s="266">
        <v>5081055</v>
      </c>
      <c r="D13" s="266">
        <v>177518</v>
      </c>
      <c r="E13" s="266">
        <v>8644137</v>
      </c>
      <c r="F13" s="266">
        <v>275430</v>
      </c>
      <c r="G13" s="266">
        <v>0</v>
      </c>
      <c r="H13" s="266">
        <v>0</v>
      </c>
      <c r="I13" s="266">
        <v>762499</v>
      </c>
      <c r="J13" s="266">
        <v>27130</v>
      </c>
      <c r="K13" s="266">
        <v>762222</v>
      </c>
      <c r="L13" s="266">
        <v>26517</v>
      </c>
      <c r="M13" s="268">
        <v>428237</v>
      </c>
      <c r="N13" s="266">
        <v>13791</v>
      </c>
      <c r="O13" s="350">
        <v>79316</v>
      </c>
      <c r="P13" s="350">
        <v>2560</v>
      </c>
      <c r="Q13" s="350">
        <v>15757466</v>
      </c>
      <c r="R13" s="350">
        <v>522946</v>
      </c>
      <c r="S13"/>
      <c r="T13"/>
    </row>
    <row r="14" spans="1:20" ht="12.75">
      <c r="A14" s="265" t="s">
        <v>578</v>
      </c>
      <c r="B14" s="286">
        <v>22</v>
      </c>
      <c r="C14" s="266">
        <v>5250973</v>
      </c>
      <c r="D14" s="266">
        <v>173334</v>
      </c>
      <c r="E14" s="266">
        <v>7560310</v>
      </c>
      <c r="F14" s="266">
        <v>229182</v>
      </c>
      <c r="G14" s="266">
        <v>0</v>
      </c>
      <c r="H14" s="266">
        <v>0</v>
      </c>
      <c r="I14" s="266">
        <v>807014</v>
      </c>
      <c r="J14" s="266">
        <v>27276</v>
      </c>
      <c r="K14" s="266">
        <v>789241</v>
      </c>
      <c r="L14" s="266">
        <v>25830</v>
      </c>
      <c r="M14" s="268">
        <v>358753</v>
      </c>
      <c r="N14" s="266">
        <v>11273</v>
      </c>
      <c r="O14" s="350">
        <v>87767</v>
      </c>
      <c r="P14" s="350">
        <v>2772</v>
      </c>
      <c r="Q14" s="350">
        <v>14824058</v>
      </c>
      <c r="R14" s="350">
        <v>469666</v>
      </c>
      <c r="S14"/>
      <c r="T14"/>
    </row>
    <row r="15" spans="1:20" ht="12.75">
      <c r="A15" s="265" t="s">
        <v>556</v>
      </c>
      <c r="B15" s="286">
        <v>21</v>
      </c>
      <c r="C15" s="266">
        <v>6103483</v>
      </c>
      <c r="D15" s="266">
        <v>186758</v>
      </c>
      <c r="E15" s="266">
        <v>5614044</v>
      </c>
      <c r="F15" s="266">
        <v>222538</v>
      </c>
      <c r="G15" s="266">
        <v>0</v>
      </c>
      <c r="H15" s="266">
        <v>0</v>
      </c>
      <c r="I15" s="266">
        <v>898796</v>
      </c>
      <c r="J15" s="266">
        <v>28378</v>
      </c>
      <c r="K15" s="266">
        <v>851659</v>
      </c>
      <c r="L15" s="266">
        <v>26334</v>
      </c>
      <c r="M15" s="268">
        <v>247562</v>
      </c>
      <c r="N15" s="266">
        <v>10279</v>
      </c>
      <c r="O15" s="350">
        <v>69314</v>
      </c>
      <c r="P15" s="350">
        <v>2968</v>
      </c>
      <c r="Q15" s="350">
        <v>13784858</v>
      </c>
      <c r="R15" s="350">
        <v>477255</v>
      </c>
      <c r="S15"/>
      <c r="T15"/>
    </row>
    <row r="16" spans="1:20" ht="12.75">
      <c r="A16" s="265" t="s">
        <v>154</v>
      </c>
      <c r="B16" s="286">
        <v>23</v>
      </c>
      <c r="C16" s="266">
        <v>8437382</v>
      </c>
      <c r="D16" s="266">
        <v>243571</v>
      </c>
      <c r="E16" s="266">
        <v>6241247</v>
      </c>
      <c r="F16" s="266">
        <v>243954</v>
      </c>
      <c r="G16" s="266">
        <v>0</v>
      </c>
      <c r="H16" s="266">
        <v>0</v>
      </c>
      <c r="I16" s="266">
        <v>1118170</v>
      </c>
      <c r="J16" s="266">
        <v>34158</v>
      </c>
      <c r="K16" s="266">
        <v>793228</v>
      </c>
      <c r="L16" s="266">
        <v>23814</v>
      </c>
      <c r="M16" s="268">
        <v>206960</v>
      </c>
      <c r="N16" s="266">
        <v>8767</v>
      </c>
      <c r="O16" s="350">
        <v>57527</v>
      </c>
      <c r="P16" s="350">
        <v>2541</v>
      </c>
      <c r="Q16" s="350">
        <v>16854514</v>
      </c>
      <c r="R16" s="350">
        <v>556804</v>
      </c>
      <c r="S16"/>
      <c r="T16"/>
    </row>
    <row r="17" spans="1:20" ht="12.75">
      <c r="A17" s="265" t="s">
        <v>114</v>
      </c>
      <c r="B17" s="268">
        <v>22</v>
      </c>
      <c r="C17" s="266">
        <v>7666525</v>
      </c>
      <c r="D17" s="266">
        <v>257328</v>
      </c>
      <c r="E17" s="266">
        <v>9082184</v>
      </c>
      <c r="F17" s="266">
        <v>409403</v>
      </c>
      <c r="G17" s="266">
        <v>0</v>
      </c>
      <c r="H17" s="266">
        <v>0</v>
      </c>
      <c r="I17" s="266">
        <v>929908</v>
      </c>
      <c r="J17" s="266">
        <v>33096</v>
      </c>
      <c r="K17" s="266">
        <v>725769</v>
      </c>
      <c r="L17" s="266">
        <v>25694</v>
      </c>
      <c r="M17" s="268">
        <v>317774</v>
      </c>
      <c r="N17" s="266">
        <v>14910</v>
      </c>
      <c r="O17" s="350">
        <v>41904</v>
      </c>
      <c r="P17" s="350">
        <v>1971</v>
      </c>
      <c r="Q17" s="350">
        <v>18764064</v>
      </c>
      <c r="R17" s="350">
        <v>742401</v>
      </c>
      <c r="S17"/>
      <c r="T17"/>
    </row>
    <row r="18" spans="1:20" ht="12.75">
      <c r="A18" s="265" t="s">
        <v>115</v>
      </c>
      <c r="B18" s="268">
        <v>18</v>
      </c>
      <c r="C18" s="266">
        <v>5847035</v>
      </c>
      <c r="D18" s="266">
        <v>204238</v>
      </c>
      <c r="E18" s="266">
        <v>10021529</v>
      </c>
      <c r="F18" s="266">
        <v>460555</v>
      </c>
      <c r="G18" s="266">
        <v>0</v>
      </c>
      <c r="H18" s="266">
        <v>0</v>
      </c>
      <c r="I18" s="266">
        <v>773632</v>
      </c>
      <c r="J18" s="266">
        <v>27524</v>
      </c>
      <c r="K18" s="266">
        <v>715472</v>
      </c>
      <c r="L18" s="266">
        <v>24897</v>
      </c>
      <c r="M18" s="268">
        <v>393306</v>
      </c>
      <c r="N18" s="266">
        <v>17627</v>
      </c>
      <c r="O18" s="350">
        <v>67179</v>
      </c>
      <c r="P18" s="350">
        <v>2998</v>
      </c>
      <c r="Q18" s="350">
        <v>17815153</v>
      </c>
      <c r="R18" s="350">
        <v>737839</v>
      </c>
      <c r="S18"/>
      <c r="T18"/>
    </row>
    <row r="19" spans="1:20" ht="12.75">
      <c r="A19" s="261" t="s">
        <v>64</v>
      </c>
      <c r="B19" s="262">
        <v>251</v>
      </c>
      <c r="C19" s="262">
        <v>58537886</v>
      </c>
      <c r="D19" s="262">
        <v>1513791</v>
      </c>
      <c r="E19" s="262">
        <v>80905493</v>
      </c>
      <c r="F19" s="262">
        <v>2791721</v>
      </c>
      <c r="G19" s="262">
        <v>0</v>
      </c>
      <c r="H19" s="262">
        <v>0</v>
      </c>
      <c r="I19" s="262">
        <v>6413467</v>
      </c>
      <c r="J19" s="262">
        <v>168632</v>
      </c>
      <c r="K19" s="262">
        <v>6521649</v>
      </c>
      <c r="L19" s="262">
        <v>169837</v>
      </c>
      <c r="M19" s="264">
        <v>4165996</v>
      </c>
      <c r="N19" s="262">
        <v>143752</v>
      </c>
      <c r="O19" s="351">
        <v>1074780</v>
      </c>
      <c r="P19" s="351">
        <v>365178</v>
      </c>
      <c r="Q19" s="349">
        <v>157619271</v>
      </c>
      <c r="R19" s="349">
        <v>4824250</v>
      </c>
      <c r="S19"/>
      <c r="T19"/>
    </row>
    <row r="20" spans="1:20" ht="12.75">
      <c r="A20" s="265" t="s">
        <v>116</v>
      </c>
      <c r="B20" s="266">
        <v>22</v>
      </c>
      <c r="C20" s="266">
        <v>5952206</v>
      </c>
      <c r="D20" s="266">
        <v>192035</v>
      </c>
      <c r="E20" s="266">
        <v>10844400</v>
      </c>
      <c r="F20" s="266">
        <v>473251</v>
      </c>
      <c r="G20" s="266">
        <v>0</v>
      </c>
      <c r="H20" s="266">
        <v>0</v>
      </c>
      <c r="I20" s="266">
        <v>683979</v>
      </c>
      <c r="J20" s="266">
        <v>22407</v>
      </c>
      <c r="K20" s="266">
        <v>772372</v>
      </c>
      <c r="L20" s="266">
        <v>24690</v>
      </c>
      <c r="M20" s="268">
        <v>444604</v>
      </c>
      <c r="N20" s="266">
        <v>18576</v>
      </c>
      <c r="O20" s="269">
        <v>92657</v>
      </c>
      <c r="P20" s="269">
        <v>3890</v>
      </c>
      <c r="Q20" s="350">
        <v>18790218</v>
      </c>
      <c r="R20" s="350">
        <v>734849</v>
      </c>
      <c r="S20"/>
      <c r="T20"/>
    </row>
    <row r="21" spans="1:20" ht="12.75">
      <c r="A21" s="265" t="s">
        <v>117</v>
      </c>
      <c r="B21" s="266">
        <v>19</v>
      </c>
      <c r="C21" s="266">
        <v>5186835</v>
      </c>
      <c r="D21" s="266">
        <v>156359</v>
      </c>
      <c r="E21" s="266">
        <v>7443178</v>
      </c>
      <c r="F21" s="266">
        <v>288715</v>
      </c>
      <c r="G21" s="266">
        <v>0</v>
      </c>
      <c r="H21" s="266">
        <v>0</v>
      </c>
      <c r="I21" s="266">
        <v>506714</v>
      </c>
      <c r="J21" s="266">
        <v>15526</v>
      </c>
      <c r="K21" s="266">
        <v>559682</v>
      </c>
      <c r="L21" s="266">
        <v>16805</v>
      </c>
      <c r="M21" s="268">
        <v>326233</v>
      </c>
      <c r="N21" s="266">
        <v>12350</v>
      </c>
      <c r="O21" s="255">
        <v>75740</v>
      </c>
      <c r="P21" s="350">
        <v>2918</v>
      </c>
      <c r="Q21" s="350">
        <v>14098382</v>
      </c>
      <c r="R21" s="350">
        <v>492672</v>
      </c>
      <c r="S21"/>
      <c r="T21"/>
    </row>
    <row r="22" spans="1:20" ht="12.75">
      <c r="A22" s="265" t="s">
        <v>118</v>
      </c>
      <c r="B22" s="266">
        <v>20</v>
      </c>
      <c r="C22" s="266">
        <v>5760999</v>
      </c>
      <c r="D22" s="266">
        <v>166127</v>
      </c>
      <c r="E22" s="266">
        <v>7134199</v>
      </c>
      <c r="F22" s="266">
        <v>265042</v>
      </c>
      <c r="G22" s="266">
        <v>0</v>
      </c>
      <c r="H22" s="266">
        <v>0</v>
      </c>
      <c r="I22" s="266">
        <v>663684</v>
      </c>
      <c r="J22" s="266">
        <v>19392</v>
      </c>
      <c r="K22" s="266">
        <v>666782</v>
      </c>
      <c r="L22" s="266">
        <v>19129</v>
      </c>
      <c r="M22" s="268">
        <v>365493</v>
      </c>
      <c r="N22" s="266">
        <v>14265</v>
      </c>
      <c r="O22" s="255">
        <v>90562</v>
      </c>
      <c r="P22" s="350">
        <v>3629</v>
      </c>
      <c r="Q22" s="350">
        <v>14681719</v>
      </c>
      <c r="R22" s="350">
        <v>487584</v>
      </c>
      <c r="S22"/>
      <c r="T22"/>
    </row>
    <row r="23" spans="1:20" ht="12.75">
      <c r="A23" s="251" t="s">
        <v>119</v>
      </c>
      <c r="B23" s="266">
        <v>22</v>
      </c>
      <c r="C23" s="266">
        <v>6613032</v>
      </c>
      <c r="D23" s="266">
        <v>183293</v>
      </c>
      <c r="E23" s="266">
        <v>7571377</v>
      </c>
      <c r="F23" s="266">
        <v>280283</v>
      </c>
      <c r="G23" s="266">
        <v>0</v>
      </c>
      <c r="H23" s="266">
        <v>0</v>
      </c>
      <c r="I23" s="266">
        <v>775216</v>
      </c>
      <c r="J23" s="266">
        <v>21862</v>
      </c>
      <c r="K23" s="266">
        <v>764964</v>
      </c>
      <c r="L23" s="266">
        <v>21125</v>
      </c>
      <c r="M23" s="268">
        <v>361268</v>
      </c>
      <c r="N23" s="266">
        <v>13630</v>
      </c>
      <c r="O23" s="350">
        <v>95261</v>
      </c>
      <c r="P23" s="350">
        <v>3614</v>
      </c>
      <c r="Q23" s="350">
        <v>16181118</v>
      </c>
      <c r="R23" s="350">
        <v>523807</v>
      </c>
      <c r="S23"/>
      <c r="T23"/>
    </row>
    <row r="24" spans="1:20" ht="12.75">
      <c r="A24" s="265" t="s">
        <v>120</v>
      </c>
      <c r="B24" s="266">
        <v>20</v>
      </c>
      <c r="C24" s="266">
        <v>5238175</v>
      </c>
      <c r="D24" s="266">
        <v>135478</v>
      </c>
      <c r="E24" s="266">
        <v>6252736</v>
      </c>
      <c r="F24" s="266">
        <v>216526</v>
      </c>
      <c r="G24" s="266">
        <v>0</v>
      </c>
      <c r="H24" s="266">
        <v>0</v>
      </c>
      <c r="I24" s="266">
        <v>595900</v>
      </c>
      <c r="J24" s="266">
        <v>15582</v>
      </c>
      <c r="K24" s="266">
        <v>604657</v>
      </c>
      <c r="L24" s="266">
        <v>15491</v>
      </c>
      <c r="M24" s="268">
        <v>287136</v>
      </c>
      <c r="N24" s="266">
        <v>10069</v>
      </c>
      <c r="O24" s="350">
        <v>77052</v>
      </c>
      <c r="P24" s="350">
        <v>2708</v>
      </c>
      <c r="Q24" s="350">
        <v>13055656</v>
      </c>
      <c r="R24" s="350">
        <v>395853</v>
      </c>
      <c r="S24"/>
      <c r="T24"/>
    </row>
    <row r="25" spans="1:20" ht="12.75">
      <c r="A25" s="346" t="s">
        <v>601</v>
      </c>
      <c r="B25" s="99">
        <v>148</v>
      </c>
      <c r="C25" s="99">
        <v>29786639</v>
      </c>
      <c r="D25" s="99">
        <v>680498</v>
      </c>
      <c r="E25" s="99">
        <v>41659603</v>
      </c>
      <c r="F25" s="99">
        <v>1267905</v>
      </c>
      <c r="G25" s="99">
        <v>0</v>
      </c>
      <c r="H25" s="99">
        <v>0</v>
      </c>
      <c r="I25" s="99">
        <v>3187974</v>
      </c>
      <c r="J25" s="99">
        <v>73865</v>
      </c>
      <c r="K25" s="99">
        <v>3153192</v>
      </c>
      <c r="L25" s="99">
        <v>72596</v>
      </c>
      <c r="M25" s="435">
        <v>2381262</v>
      </c>
      <c r="N25" s="99">
        <v>74862</v>
      </c>
      <c r="O25" s="99">
        <v>643508</v>
      </c>
      <c r="P25" s="99">
        <v>19760</v>
      </c>
      <c r="Q25" s="99">
        <v>80812178</v>
      </c>
      <c r="R25" s="99">
        <v>2189484</v>
      </c>
      <c r="S25"/>
      <c r="T25"/>
    </row>
    <row r="26" spans="1:20" ht="12.75">
      <c r="A26" s="265" t="s">
        <v>121</v>
      </c>
      <c r="B26" s="266">
        <v>20</v>
      </c>
      <c r="C26" s="266">
        <v>6849732</v>
      </c>
      <c r="D26" s="266">
        <v>170100</v>
      </c>
      <c r="E26" s="266">
        <v>6526919</v>
      </c>
      <c r="F26" s="266">
        <v>214398</v>
      </c>
      <c r="G26" s="266">
        <v>0</v>
      </c>
      <c r="H26" s="266">
        <v>0</v>
      </c>
      <c r="I26" s="266">
        <v>695311</v>
      </c>
      <c r="J26" s="266">
        <v>17632</v>
      </c>
      <c r="K26" s="266">
        <v>715208</v>
      </c>
      <c r="L26" s="266">
        <v>17954</v>
      </c>
      <c r="M26" s="268">
        <v>309120</v>
      </c>
      <c r="N26" s="266">
        <v>10753</v>
      </c>
      <c r="O26" s="350">
        <v>80134</v>
      </c>
      <c r="P26" s="350">
        <v>2822</v>
      </c>
      <c r="Q26" s="350">
        <v>15176424</v>
      </c>
      <c r="R26" s="350">
        <v>433660</v>
      </c>
      <c r="S26"/>
      <c r="T26"/>
    </row>
    <row r="27" spans="1:20" ht="12.75">
      <c r="A27" s="265" t="s">
        <v>122</v>
      </c>
      <c r="B27" s="266">
        <v>21</v>
      </c>
      <c r="C27" s="266">
        <v>4701774</v>
      </c>
      <c r="D27" s="266">
        <v>118905</v>
      </c>
      <c r="E27" s="266">
        <v>6995169</v>
      </c>
      <c r="F27" s="266">
        <v>236945</v>
      </c>
      <c r="G27" s="266">
        <v>0</v>
      </c>
      <c r="H27" s="266">
        <v>0</v>
      </c>
      <c r="I27" s="266">
        <v>523948</v>
      </c>
      <c r="J27" s="266">
        <v>13370</v>
      </c>
      <c r="K27" s="266">
        <v>583081</v>
      </c>
      <c r="L27" s="266">
        <v>14550</v>
      </c>
      <c r="M27" s="268">
        <v>363872</v>
      </c>
      <c r="N27" s="266">
        <v>12917</v>
      </c>
      <c r="O27" s="350">
        <v>85897</v>
      </c>
      <c r="P27" s="350">
        <v>3070</v>
      </c>
      <c r="Q27" s="350">
        <v>13253741</v>
      </c>
      <c r="R27" s="350">
        <v>399756</v>
      </c>
      <c r="S27"/>
      <c r="T27"/>
    </row>
    <row r="28" spans="1:20" ht="12.75">
      <c r="A28" s="265" t="s">
        <v>123</v>
      </c>
      <c r="B28" s="266">
        <v>22</v>
      </c>
      <c r="C28" s="266">
        <v>4278829</v>
      </c>
      <c r="D28" s="266">
        <v>100813</v>
      </c>
      <c r="E28" s="266">
        <v>7124266</v>
      </c>
      <c r="F28" s="266">
        <v>234817</v>
      </c>
      <c r="G28" s="266">
        <v>0</v>
      </c>
      <c r="H28" s="266">
        <v>0</v>
      </c>
      <c r="I28" s="266">
        <v>444294</v>
      </c>
      <c r="J28" s="266">
        <v>10620</v>
      </c>
      <c r="K28" s="266">
        <v>485001</v>
      </c>
      <c r="L28" s="266">
        <v>11372</v>
      </c>
      <c r="M28" s="268">
        <v>350370</v>
      </c>
      <c r="N28" s="266">
        <v>11935</v>
      </c>
      <c r="O28" s="350">
        <v>81453</v>
      </c>
      <c r="P28" s="350">
        <v>2750</v>
      </c>
      <c r="Q28" s="350">
        <v>12764213</v>
      </c>
      <c r="R28" s="350">
        <v>372307</v>
      </c>
      <c r="S28"/>
      <c r="T28"/>
    </row>
    <row r="29" spans="1:20" ht="12.75">
      <c r="A29" s="265" t="s">
        <v>124</v>
      </c>
      <c r="B29" s="266">
        <v>20</v>
      </c>
      <c r="C29" s="266">
        <v>3451684</v>
      </c>
      <c r="D29" s="266">
        <v>77399</v>
      </c>
      <c r="E29" s="266">
        <v>6537794</v>
      </c>
      <c r="F29" s="266">
        <v>199638</v>
      </c>
      <c r="G29" s="266">
        <v>0</v>
      </c>
      <c r="H29" s="266">
        <v>0</v>
      </c>
      <c r="I29" s="266">
        <v>358867</v>
      </c>
      <c r="J29" s="266">
        <v>8130</v>
      </c>
      <c r="K29" s="266">
        <v>389154</v>
      </c>
      <c r="L29" s="266">
        <v>8642</v>
      </c>
      <c r="M29" s="268">
        <v>376129</v>
      </c>
      <c r="N29" s="266">
        <v>11735</v>
      </c>
      <c r="O29" s="350">
        <v>84989</v>
      </c>
      <c r="P29" s="350">
        <v>2623</v>
      </c>
      <c r="Q29" s="350">
        <v>11198617</v>
      </c>
      <c r="R29" s="350">
        <v>308166</v>
      </c>
      <c r="S29"/>
      <c r="T29"/>
    </row>
    <row r="30" spans="1:20" ht="12.75">
      <c r="A30" s="265" t="s">
        <v>125</v>
      </c>
      <c r="B30" s="266">
        <v>23</v>
      </c>
      <c r="C30" s="266">
        <v>3626288</v>
      </c>
      <c r="D30" s="266">
        <v>77218</v>
      </c>
      <c r="E30" s="266">
        <v>5783428</v>
      </c>
      <c r="F30" s="266">
        <v>163096</v>
      </c>
      <c r="G30" s="266">
        <v>0</v>
      </c>
      <c r="H30" s="266">
        <v>0</v>
      </c>
      <c r="I30" s="266">
        <v>421480</v>
      </c>
      <c r="J30" s="266">
        <v>9092</v>
      </c>
      <c r="K30" s="266">
        <v>331753</v>
      </c>
      <c r="L30" s="266">
        <v>7041</v>
      </c>
      <c r="M30" s="268">
        <v>385640</v>
      </c>
      <c r="N30" s="266">
        <v>11677</v>
      </c>
      <c r="O30" s="350">
        <v>104478</v>
      </c>
      <c r="P30" s="350">
        <v>3122</v>
      </c>
      <c r="Q30" s="350">
        <v>10653067</v>
      </c>
      <c r="R30" s="350">
        <v>271246</v>
      </c>
      <c r="S30"/>
      <c r="T30"/>
    </row>
    <row r="31" spans="1:20" ht="12.75">
      <c r="A31" s="251" t="s">
        <v>126</v>
      </c>
      <c r="B31">
        <v>22</v>
      </c>
      <c r="C31">
        <v>3545971</v>
      </c>
      <c r="D31">
        <v>70465</v>
      </c>
      <c r="E31">
        <v>4466404</v>
      </c>
      <c r="F31">
        <v>112882</v>
      </c>
      <c r="G31">
        <v>0</v>
      </c>
      <c r="H31">
        <v>0</v>
      </c>
      <c r="I31">
        <v>382530</v>
      </c>
      <c r="J31">
        <v>7726</v>
      </c>
      <c r="K31">
        <v>353975</v>
      </c>
      <c r="L31">
        <v>7056</v>
      </c>
      <c r="M31" s="256">
        <v>288137</v>
      </c>
      <c r="N31" s="256">
        <v>7642</v>
      </c>
      <c r="O31" s="350">
        <v>100602</v>
      </c>
      <c r="P31" s="256">
        <v>2609</v>
      </c>
      <c r="Q31" s="350">
        <v>9137619</v>
      </c>
      <c r="R31" s="350">
        <v>208380</v>
      </c>
      <c r="S31"/>
      <c r="T31"/>
    </row>
    <row r="32" spans="1:20" ht="12.75">
      <c r="A32" s="251" t="s">
        <v>127</v>
      </c>
      <c r="B32">
        <v>20</v>
      </c>
      <c r="C32">
        <v>3332361</v>
      </c>
      <c r="D32">
        <v>65598</v>
      </c>
      <c r="E32">
        <v>4225623</v>
      </c>
      <c r="F32">
        <v>106129</v>
      </c>
      <c r="G32">
        <v>0</v>
      </c>
      <c r="H32">
        <v>0</v>
      </c>
      <c r="I32">
        <v>361544</v>
      </c>
      <c r="J32">
        <v>7295</v>
      </c>
      <c r="K32">
        <v>295020</v>
      </c>
      <c r="L32">
        <v>5981</v>
      </c>
      <c r="M32" s="236">
        <v>307994</v>
      </c>
      <c r="N32">
        <v>8203</v>
      </c>
      <c r="O32" s="350">
        <v>105955</v>
      </c>
      <c r="P32">
        <v>2764</v>
      </c>
      <c r="Q32" s="350">
        <v>8628497</v>
      </c>
      <c r="R32" s="350">
        <v>195969</v>
      </c>
      <c r="S32"/>
      <c r="T32"/>
    </row>
    <row r="33" spans="1:20" ht="12.75">
      <c r="A33" s="251"/>
      <c r="B33"/>
      <c r="C33"/>
      <c r="D33"/>
      <c r="E33"/>
      <c r="F33"/>
      <c r="G33"/>
      <c r="H33"/>
      <c r="I33"/>
      <c r="J33"/>
      <c r="K33"/>
      <c r="L33"/>
      <c r="M33" s="236"/>
      <c r="N33"/>
      <c r="O33"/>
      <c r="P33"/>
      <c r="Q33"/>
      <c r="R33"/>
      <c r="S33"/>
      <c r="T33"/>
    </row>
    <row r="34" spans="1:20" ht="12.75">
      <c r="A34" s="261" t="s">
        <v>65</v>
      </c>
      <c r="B34" s="262">
        <v>255</v>
      </c>
      <c r="C34" s="262">
        <v>21635449</v>
      </c>
      <c r="D34" s="262">
        <v>772174</v>
      </c>
      <c r="E34" s="262">
        <v>47043066</v>
      </c>
      <c r="F34" s="262">
        <v>1484067</v>
      </c>
      <c r="G34" s="262">
        <v>0</v>
      </c>
      <c r="H34" s="262">
        <v>0</v>
      </c>
      <c r="I34" s="262">
        <v>1870647</v>
      </c>
      <c r="J34" s="262">
        <v>69373</v>
      </c>
      <c r="K34" s="262">
        <v>1422911</v>
      </c>
      <c r="L34" s="262">
        <v>52581</v>
      </c>
      <c r="M34" s="264">
        <v>3946979</v>
      </c>
      <c r="N34" s="262">
        <v>132066</v>
      </c>
      <c r="O34" s="99">
        <f>SUM(O36:O47)</f>
        <v>1098133</v>
      </c>
      <c r="P34" s="99">
        <f>SUM(P36:P47)</f>
        <v>36792</v>
      </c>
      <c r="Q34" s="349">
        <v>77017185</v>
      </c>
      <c r="R34" s="349">
        <v>2547053</v>
      </c>
      <c r="S34"/>
      <c r="T34"/>
    </row>
    <row r="35" spans="1:20" ht="12.75">
      <c r="A35" s="261"/>
      <c r="B35" s="262"/>
      <c r="C35" s="262"/>
      <c r="D35" s="262"/>
      <c r="E35" s="262"/>
      <c r="F35" s="262"/>
      <c r="G35" s="262"/>
      <c r="H35" s="262"/>
      <c r="I35" s="262"/>
      <c r="J35" s="262"/>
      <c r="K35" s="262"/>
      <c r="L35" s="262"/>
      <c r="M35" s="264"/>
      <c r="N35" s="262"/>
      <c r="O35"/>
      <c r="P35"/>
      <c r="Q35"/>
      <c r="R35"/>
      <c r="S35"/>
      <c r="T35"/>
    </row>
    <row r="36" spans="1:20" ht="12.75">
      <c r="A36" s="265" t="s">
        <v>300</v>
      </c>
      <c r="B36" s="266">
        <v>22</v>
      </c>
      <c r="C36" s="266">
        <v>2076975</v>
      </c>
      <c r="D36" s="266">
        <v>86398</v>
      </c>
      <c r="E36" s="266">
        <v>4708687</v>
      </c>
      <c r="F36" s="266">
        <v>175364</v>
      </c>
      <c r="G36" s="266">
        <v>0</v>
      </c>
      <c r="H36" s="266">
        <v>0</v>
      </c>
      <c r="I36" s="266">
        <v>213632</v>
      </c>
      <c r="J36" s="266">
        <v>9074</v>
      </c>
      <c r="K36" s="266">
        <v>211385</v>
      </c>
      <c r="L36" s="266">
        <v>8918</v>
      </c>
      <c r="M36" s="268">
        <v>369895</v>
      </c>
      <c r="N36" s="266">
        <v>14496</v>
      </c>
      <c r="O36" s="350">
        <v>113590</v>
      </c>
      <c r="P36" s="350">
        <v>4608</v>
      </c>
      <c r="Q36" s="350">
        <v>7694164</v>
      </c>
      <c r="R36" s="350">
        <v>298857</v>
      </c>
      <c r="S36"/>
      <c r="T36"/>
    </row>
    <row r="37" spans="1:20" ht="12.75">
      <c r="A37" s="265" t="s">
        <v>217</v>
      </c>
      <c r="B37" s="273">
        <v>20</v>
      </c>
      <c r="C37" s="268">
        <v>1729103</v>
      </c>
      <c r="D37" s="268">
        <v>71546</v>
      </c>
      <c r="E37" s="268">
        <v>4167787</v>
      </c>
      <c r="F37" s="268">
        <v>151743</v>
      </c>
      <c r="G37" s="268">
        <v>0</v>
      </c>
      <c r="H37" s="268">
        <v>0</v>
      </c>
      <c r="I37" s="268">
        <v>168594</v>
      </c>
      <c r="J37" s="268">
        <v>7128</v>
      </c>
      <c r="K37" s="268">
        <v>144627</v>
      </c>
      <c r="L37" s="268">
        <v>5998</v>
      </c>
      <c r="M37" s="268">
        <v>367707</v>
      </c>
      <c r="N37" s="268">
        <v>13890</v>
      </c>
      <c r="O37" s="352">
        <v>83843</v>
      </c>
      <c r="P37" s="352">
        <v>3247</v>
      </c>
      <c r="Q37" s="352">
        <v>6661661</v>
      </c>
      <c r="R37" s="352">
        <v>253551</v>
      </c>
      <c r="S37"/>
      <c r="T37"/>
    </row>
    <row r="38" spans="1:20" ht="12.75">
      <c r="A38" s="265" t="s">
        <v>218</v>
      </c>
      <c r="B38" s="266">
        <v>19</v>
      </c>
      <c r="C38" s="268">
        <v>1931290</v>
      </c>
      <c r="D38" s="268">
        <v>76151</v>
      </c>
      <c r="E38" s="268">
        <v>4551564</v>
      </c>
      <c r="F38" s="268">
        <v>159564</v>
      </c>
      <c r="G38" s="268">
        <v>0</v>
      </c>
      <c r="H38" s="268">
        <v>0</v>
      </c>
      <c r="I38" s="268">
        <v>176682</v>
      </c>
      <c r="J38" s="268">
        <v>7188</v>
      </c>
      <c r="K38" s="268">
        <v>143416</v>
      </c>
      <c r="L38" s="268">
        <v>5786</v>
      </c>
      <c r="M38" s="268">
        <v>362345</v>
      </c>
      <c r="N38" s="268">
        <v>13502</v>
      </c>
      <c r="O38" s="352">
        <v>81618</v>
      </c>
      <c r="P38" s="352">
        <v>3100</v>
      </c>
      <c r="Q38" s="352">
        <v>7246915</v>
      </c>
      <c r="R38" s="352">
        <v>265290</v>
      </c>
      <c r="S38"/>
      <c r="T38"/>
    </row>
    <row r="39" spans="1:20" ht="12.75">
      <c r="A39" s="265" t="s">
        <v>219</v>
      </c>
      <c r="B39" s="266">
        <v>23</v>
      </c>
      <c r="C39" s="268">
        <v>1447464</v>
      </c>
      <c r="D39" s="268">
        <v>58333</v>
      </c>
      <c r="E39" s="268">
        <v>5238498</v>
      </c>
      <c r="F39" s="268">
        <v>179387</v>
      </c>
      <c r="G39" s="268">
        <v>0</v>
      </c>
      <c r="H39" s="268">
        <v>0</v>
      </c>
      <c r="I39" s="268">
        <v>130557</v>
      </c>
      <c r="J39" s="268">
        <v>5355</v>
      </c>
      <c r="K39" s="268">
        <v>108650</v>
      </c>
      <c r="L39" s="268">
        <v>4356</v>
      </c>
      <c r="M39" s="268">
        <v>481349</v>
      </c>
      <c r="N39" s="268">
        <v>16952</v>
      </c>
      <c r="O39" s="352">
        <v>108951</v>
      </c>
      <c r="P39" s="352">
        <v>3845</v>
      </c>
      <c r="Q39" s="352">
        <v>7515469</v>
      </c>
      <c r="R39" s="352">
        <v>268228</v>
      </c>
      <c r="S39"/>
      <c r="T39"/>
    </row>
    <row r="40" spans="1:20" ht="12.75">
      <c r="A40" s="265" t="s">
        <v>220</v>
      </c>
      <c r="B40" s="268">
        <v>20</v>
      </c>
      <c r="C40" s="273">
        <v>1023111</v>
      </c>
      <c r="D40" s="273">
        <v>38277</v>
      </c>
      <c r="E40" s="273">
        <v>3600135</v>
      </c>
      <c r="F40" s="273">
        <v>113525</v>
      </c>
      <c r="G40" s="273">
        <v>0</v>
      </c>
      <c r="H40" s="273">
        <v>0</v>
      </c>
      <c r="I40" s="273">
        <v>131218</v>
      </c>
      <c r="J40" s="273">
        <v>4979</v>
      </c>
      <c r="K40" s="273">
        <v>102223</v>
      </c>
      <c r="L40" s="273">
        <v>3814</v>
      </c>
      <c r="M40" s="273">
        <v>363158</v>
      </c>
      <c r="N40" s="273">
        <v>11971</v>
      </c>
      <c r="O40" s="353">
        <v>94810</v>
      </c>
      <c r="P40" s="353">
        <v>3239</v>
      </c>
      <c r="Q40" s="352">
        <v>5314655</v>
      </c>
      <c r="R40" s="352">
        <v>175805</v>
      </c>
      <c r="S40"/>
      <c r="T40"/>
    </row>
    <row r="41" spans="1:20" ht="12.75">
      <c r="A41" s="265" t="s">
        <v>221</v>
      </c>
      <c r="B41" s="266">
        <v>22</v>
      </c>
      <c r="C41" s="273">
        <v>1320173</v>
      </c>
      <c r="D41" s="273">
        <v>47191</v>
      </c>
      <c r="E41" s="273">
        <v>3660047</v>
      </c>
      <c r="F41" s="273">
        <v>111695</v>
      </c>
      <c r="G41" s="273">
        <v>0</v>
      </c>
      <c r="H41" s="273">
        <v>0</v>
      </c>
      <c r="I41" s="273">
        <v>138099</v>
      </c>
      <c r="J41" s="273">
        <v>5030</v>
      </c>
      <c r="K41" s="273">
        <v>97628</v>
      </c>
      <c r="L41" s="273">
        <v>3500</v>
      </c>
      <c r="M41" s="273">
        <v>357625</v>
      </c>
      <c r="N41" s="273">
        <v>11684</v>
      </c>
      <c r="O41" s="353">
        <v>93342</v>
      </c>
      <c r="P41" s="353">
        <v>3124</v>
      </c>
      <c r="Q41" s="352">
        <v>5666914</v>
      </c>
      <c r="R41" s="352">
        <v>182223</v>
      </c>
      <c r="S41"/>
      <c r="T41"/>
    </row>
    <row r="42" spans="1:20" ht="12.75">
      <c r="A42" s="265" t="s">
        <v>222</v>
      </c>
      <c r="B42" s="266">
        <v>22</v>
      </c>
      <c r="C42" s="266">
        <v>1463682</v>
      </c>
      <c r="D42" s="266">
        <v>49500</v>
      </c>
      <c r="E42" s="266">
        <v>3768178</v>
      </c>
      <c r="F42" s="266">
        <v>107123</v>
      </c>
      <c r="G42" s="266">
        <v>0</v>
      </c>
      <c r="H42" s="266">
        <v>0</v>
      </c>
      <c r="I42" s="266">
        <v>124547</v>
      </c>
      <c r="J42" s="266">
        <v>4283</v>
      </c>
      <c r="K42" s="266">
        <v>93808</v>
      </c>
      <c r="L42" s="266">
        <v>3164</v>
      </c>
      <c r="M42" s="268">
        <v>365187</v>
      </c>
      <c r="N42" s="266">
        <v>10763</v>
      </c>
      <c r="O42" s="350">
        <v>116304</v>
      </c>
      <c r="P42" s="350">
        <v>3547</v>
      </c>
      <c r="Q42" s="352">
        <v>5931706</v>
      </c>
      <c r="R42" s="352">
        <v>178380</v>
      </c>
      <c r="S42"/>
      <c r="T42"/>
    </row>
    <row r="43" spans="1:20" ht="12.75">
      <c r="A43" s="265" t="s">
        <v>223</v>
      </c>
      <c r="B43" s="266">
        <v>22</v>
      </c>
      <c r="C43" s="266">
        <v>1803263</v>
      </c>
      <c r="D43" s="266">
        <v>57926</v>
      </c>
      <c r="E43" s="266">
        <v>3577911</v>
      </c>
      <c r="F43" s="266">
        <v>99591</v>
      </c>
      <c r="G43" s="266">
        <v>0</v>
      </c>
      <c r="H43" s="266">
        <v>0</v>
      </c>
      <c r="I43" s="266">
        <v>127779</v>
      </c>
      <c r="J43" s="266">
        <v>4192</v>
      </c>
      <c r="K43" s="266">
        <v>98618</v>
      </c>
      <c r="L43" s="266">
        <v>3193</v>
      </c>
      <c r="M43" s="268">
        <v>284013</v>
      </c>
      <c r="N43" s="266">
        <v>8499</v>
      </c>
      <c r="O43" s="350">
        <v>86919</v>
      </c>
      <c r="P43" s="350">
        <v>2604</v>
      </c>
      <c r="Q43" s="352">
        <v>5978503</v>
      </c>
      <c r="R43" s="352">
        <v>176006</v>
      </c>
      <c r="S43"/>
      <c r="T43"/>
    </row>
    <row r="44" spans="1:20" ht="12.75">
      <c r="A44" s="265" t="s">
        <v>249</v>
      </c>
      <c r="B44" s="266">
        <v>22</v>
      </c>
      <c r="C44" s="268">
        <v>1971231</v>
      </c>
      <c r="D44" s="268">
        <v>61125</v>
      </c>
      <c r="E44" s="268">
        <v>3492774</v>
      </c>
      <c r="F44" s="268">
        <v>94009</v>
      </c>
      <c r="G44" s="268">
        <v>0</v>
      </c>
      <c r="H44" s="268">
        <v>0</v>
      </c>
      <c r="I44" s="268">
        <v>189179</v>
      </c>
      <c r="J44" s="268">
        <v>6059</v>
      </c>
      <c r="K44" s="268">
        <v>124352</v>
      </c>
      <c r="L44" s="268">
        <v>3856</v>
      </c>
      <c r="M44" s="268">
        <v>262755</v>
      </c>
      <c r="N44" s="268">
        <v>7614</v>
      </c>
      <c r="O44" s="352">
        <v>94222</v>
      </c>
      <c r="P44" s="352">
        <v>2682</v>
      </c>
      <c r="Q44" s="352">
        <v>6134513</v>
      </c>
      <c r="R44" s="352">
        <v>175345</v>
      </c>
      <c r="S44"/>
      <c r="T44"/>
    </row>
    <row r="45" spans="1:20" ht="12.75">
      <c r="A45" s="265" t="s">
        <v>224</v>
      </c>
      <c r="B45" s="266">
        <v>22</v>
      </c>
      <c r="C45" s="354">
        <v>2152644</v>
      </c>
      <c r="D45" s="354">
        <v>64017</v>
      </c>
      <c r="E45" s="354">
        <v>3125283</v>
      </c>
      <c r="F45" s="354">
        <v>78392</v>
      </c>
      <c r="G45" s="354">
        <v>0</v>
      </c>
      <c r="H45" s="354">
        <v>0</v>
      </c>
      <c r="I45" s="354">
        <v>158784</v>
      </c>
      <c r="J45" s="354">
        <v>4914</v>
      </c>
      <c r="K45" s="354">
        <v>117041</v>
      </c>
      <c r="L45" s="354">
        <v>3559</v>
      </c>
      <c r="M45" s="354">
        <v>193687</v>
      </c>
      <c r="N45" s="354">
        <v>5340</v>
      </c>
      <c r="O45" s="355">
        <v>75380</v>
      </c>
      <c r="P45" s="355">
        <v>2084</v>
      </c>
      <c r="Q45" s="352">
        <v>5822819</v>
      </c>
      <c r="R45" s="352">
        <v>158306</v>
      </c>
      <c r="S45"/>
      <c r="T45"/>
    </row>
    <row r="46" spans="1:20" ht="12.75">
      <c r="A46" s="178" t="s">
        <v>225</v>
      </c>
      <c r="B46" s="266">
        <v>21</v>
      </c>
      <c r="C46" s="5">
        <v>2551985</v>
      </c>
      <c r="D46" s="5">
        <v>82149</v>
      </c>
      <c r="E46" s="5">
        <v>3322799</v>
      </c>
      <c r="F46" s="5">
        <v>92628</v>
      </c>
      <c r="G46" s="5">
        <v>0</v>
      </c>
      <c r="H46" s="5">
        <v>0</v>
      </c>
      <c r="I46" s="5">
        <v>196198</v>
      </c>
      <c r="J46" s="5">
        <v>6824</v>
      </c>
      <c r="K46" s="5">
        <v>100430</v>
      </c>
      <c r="L46" s="5">
        <v>3469</v>
      </c>
      <c r="M46" s="5">
        <v>246630</v>
      </c>
      <c r="N46" s="5">
        <v>7717</v>
      </c>
      <c r="O46" s="153">
        <v>63156</v>
      </c>
      <c r="P46" s="153">
        <v>1976</v>
      </c>
      <c r="Q46" s="352">
        <v>6481198</v>
      </c>
      <c r="R46" s="352">
        <v>194763</v>
      </c>
      <c r="S46"/>
      <c r="T46"/>
    </row>
    <row r="47" spans="1:20" ht="12.75">
      <c r="A47" s="178" t="s">
        <v>226</v>
      </c>
      <c r="B47" s="268">
        <v>20</v>
      </c>
      <c r="C47" s="5">
        <v>2164528</v>
      </c>
      <c r="D47" s="5">
        <v>79560</v>
      </c>
      <c r="E47" s="5">
        <v>3829403</v>
      </c>
      <c r="F47" s="5">
        <v>121048</v>
      </c>
      <c r="G47" s="5">
        <v>0</v>
      </c>
      <c r="H47" s="5">
        <v>0</v>
      </c>
      <c r="I47" s="5">
        <v>115378</v>
      </c>
      <c r="J47" s="5">
        <v>4347</v>
      </c>
      <c r="K47" s="5">
        <v>80733</v>
      </c>
      <c r="L47" s="5">
        <v>2968</v>
      </c>
      <c r="M47" s="5">
        <v>292628</v>
      </c>
      <c r="N47" s="5">
        <v>9640</v>
      </c>
      <c r="O47" s="153">
        <v>85998</v>
      </c>
      <c r="P47" s="153">
        <v>2736</v>
      </c>
      <c r="Q47" s="352">
        <v>6568668</v>
      </c>
      <c r="R47" s="352">
        <v>220300</v>
      </c>
      <c r="S47"/>
      <c r="T47"/>
    </row>
    <row r="48" spans="1:20" ht="12.75">
      <c r="A48" s="178"/>
      <c r="B48" s="268"/>
      <c r="C48" s="5"/>
      <c r="D48" s="5"/>
      <c r="E48" s="5"/>
      <c r="F48" s="5"/>
      <c r="G48" s="5"/>
      <c r="H48" s="5"/>
      <c r="I48" s="5"/>
      <c r="J48" s="5"/>
      <c r="K48" s="5"/>
      <c r="L48" s="5"/>
      <c r="M48" s="5"/>
      <c r="N48" s="5"/>
      <c r="O48"/>
      <c r="P48"/>
      <c r="Q48"/>
      <c r="R48"/>
      <c r="S48"/>
      <c r="T48"/>
    </row>
    <row r="49" spans="1:20" ht="12.75">
      <c r="A49" s="274" t="s">
        <v>66</v>
      </c>
      <c r="B49" s="275">
        <v>254</v>
      </c>
      <c r="C49" s="275">
        <v>17192274</v>
      </c>
      <c r="D49" s="275">
        <v>554463</v>
      </c>
      <c r="E49" s="275">
        <v>32485160</v>
      </c>
      <c r="F49" s="275">
        <v>1305949</v>
      </c>
      <c r="G49" s="275">
        <v>1013</v>
      </c>
      <c r="H49" s="275">
        <v>20</v>
      </c>
      <c r="I49" s="275">
        <v>1043894</v>
      </c>
      <c r="J49" s="275">
        <v>31801</v>
      </c>
      <c r="K49" s="275">
        <v>688520</v>
      </c>
      <c r="L49" s="275">
        <v>21022</v>
      </c>
      <c r="M49" s="275">
        <v>4248149</v>
      </c>
      <c r="N49" s="275">
        <v>168174</v>
      </c>
      <c r="O49" s="99">
        <f>SUM(O51:O62)</f>
        <v>1334922</v>
      </c>
      <c r="P49" s="99">
        <f>SUM(P51:P62)</f>
        <v>49038</v>
      </c>
      <c r="Q49" s="356">
        <v>56886776</v>
      </c>
      <c r="R49" s="356">
        <v>2130649</v>
      </c>
      <c r="S49"/>
      <c r="T49"/>
    </row>
    <row r="50" spans="1:20" ht="12.75">
      <c r="A50" s="274"/>
      <c r="B50" s="275"/>
      <c r="C50" s="275"/>
      <c r="D50" s="275"/>
      <c r="E50" s="275"/>
      <c r="F50" s="275"/>
      <c r="G50" s="275"/>
      <c r="H50" s="275"/>
      <c r="I50" s="275"/>
      <c r="J50" s="275"/>
      <c r="K50" s="275"/>
      <c r="L50" s="275"/>
      <c r="M50" s="275"/>
      <c r="N50" s="275"/>
      <c r="O50"/>
      <c r="P50"/>
      <c r="Q50"/>
      <c r="R50"/>
      <c r="S50"/>
      <c r="T50"/>
    </row>
    <row r="51" spans="1:20" ht="12.75">
      <c r="A51" s="178" t="s">
        <v>369</v>
      </c>
      <c r="B51" s="5">
        <v>22</v>
      </c>
      <c r="C51" s="5">
        <v>2505708</v>
      </c>
      <c r="D51" s="5">
        <v>88710</v>
      </c>
      <c r="E51" s="5">
        <v>3893524</v>
      </c>
      <c r="F51" s="5">
        <v>144243</v>
      </c>
      <c r="G51" s="5">
        <v>0</v>
      </c>
      <c r="H51" s="5">
        <v>0</v>
      </c>
      <c r="I51" s="5">
        <v>132352</v>
      </c>
      <c r="J51" s="5">
        <v>4812</v>
      </c>
      <c r="K51" s="5">
        <v>92364</v>
      </c>
      <c r="L51" s="5">
        <v>3357</v>
      </c>
      <c r="M51" s="5">
        <v>367722</v>
      </c>
      <c r="N51" s="5">
        <v>14309</v>
      </c>
      <c r="O51" s="153">
        <v>131874</v>
      </c>
      <c r="P51" s="153">
        <v>5051</v>
      </c>
      <c r="Q51" s="352">
        <v>7006620</v>
      </c>
      <c r="R51">
        <v>260481</v>
      </c>
      <c r="S51"/>
      <c r="T51"/>
    </row>
    <row r="52" spans="1:20" ht="12.75">
      <c r="A52" s="178" t="s">
        <v>370</v>
      </c>
      <c r="B52" s="5">
        <v>19</v>
      </c>
      <c r="C52" s="5">
        <v>2339950</v>
      </c>
      <c r="D52" s="5">
        <v>86359</v>
      </c>
      <c r="E52" s="5">
        <v>2868432</v>
      </c>
      <c r="F52" s="5">
        <v>161464</v>
      </c>
      <c r="G52" s="5">
        <v>0</v>
      </c>
      <c r="H52" s="5">
        <v>0</v>
      </c>
      <c r="I52" s="5">
        <v>98938</v>
      </c>
      <c r="J52" s="5">
        <v>3754</v>
      </c>
      <c r="K52" s="5">
        <v>74933</v>
      </c>
      <c r="L52" s="5">
        <v>2791</v>
      </c>
      <c r="M52" s="5">
        <v>238517</v>
      </c>
      <c r="N52" s="5">
        <v>13873</v>
      </c>
      <c r="O52" s="153">
        <v>75771</v>
      </c>
      <c r="P52" s="153">
        <v>4598</v>
      </c>
      <c r="Q52" s="153">
        <v>5696541</v>
      </c>
      <c r="R52" s="153">
        <v>272839</v>
      </c>
      <c r="S52"/>
      <c r="T52"/>
    </row>
    <row r="53" spans="1:20" ht="12.75">
      <c r="A53" s="357">
        <v>37987</v>
      </c>
      <c r="B53" s="5">
        <v>21</v>
      </c>
      <c r="C53" s="5">
        <v>2611649</v>
      </c>
      <c r="D53" s="5">
        <v>99878</v>
      </c>
      <c r="E53" s="5">
        <v>3791114</v>
      </c>
      <c r="F53" s="5">
        <v>195788</v>
      </c>
      <c r="G53" s="5">
        <v>0</v>
      </c>
      <c r="H53" s="5">
        <v>0</v>
      </c>
      <c r="I53" s="5">
        <v>105431</v>
      </c>
      <c r="J53" s="5">
        <v>4120</v>
      </c>
      <c r="K53" s="5">
        <v>72869</v>
      </c>
      <c r="L53" s="5">
        <v>2793</v>
      </c>
      <c r="M53" s="5">
        <v>327135</v>
      </c>
      <c r="N53" s="5">
        <v>17804</v>
      </c>
      <c r="O53" s="153">
        <v>67825</v>
      </c>
      <c r="P53" s="153">
        <v>3680</v>
      </c>
      <c r="Q53" s="153">
        <v>6976023</v>
      </c>
      <c r="R53" s="153">
        <v>324063</v>
      </c>
      <c r="S53"/>
      <c r="T53"/>
    </row>
    <row r="54" spans="1:20" ht="12.75">
      <c r="A54" s="178" t="s">
        <v>371</v>
      </c>
      <c r="B54" s="5">
        <v>22</v>
      </c>
      <c r="C54" s="5">
        <v>1875468</v>
      </c>
      <c r="D54" s="5">
        <v>65377</v>
      </c>
      <c r="E54" s="5">
        <v>3334468</v>
      </c>
      <c r="F54" s="5">
        <v>150932</v>
      </c>
      <c r="G54" s="5">
        <v>0</v>
      </c>
      <c r="H54" s="5">
        <v>0</v>
      </c>
      <c r="I54" s="5">
        <v>87683</v>
      </c>
      <c r="J54" s="5">
        <v>3100</v>
      </c>
      <c r="K54" s="5">
        <v>68394</v>
      </c>
      <c r="L54" s="5">
        <v>2355</v>
      </c>
      <c r="M54" s="5">
        <v>294596</v>
      </c>
      <c r="N54" s="5">
        <v>14095</v>
      </c>
      <c r="O54" s="153">
        <v>63426</v>
      </c>
      <c r="P54" s="153">
        <v>3046</v>
      </c>
      <c r="Q54" s="153">
        <v>5724035</v>
      </c>
      <c r="R54" s="153">
        <v>238907</v>
      </c>
      <c r="S54"/>
      <c r="T54"/>
    </row>
    <row r="55" spans="1:20" ht="12.75">
      <c r="A55" s="290" t="s">
        <v>372</v>
      </c>
      <c r="B55" s="5">
        <v>20</v>
      </c>
      <c r="C55" s="5">
        <v>1557909</v>
      </c>
      <c r="D55" s="5">
        <v>49486</v>
      </c>
      <c r="E55" s="5">
        <v>2761725</v>
      </c>
      <c r="F55" s="5">
        <v>122463</v>
      </c>
      <c r="G55" s="5">
        <v>0</v>
      </c>
      <c r="H55" s="5">
        <v>0</v>
      </c>
      <c r="I55" s="5">
        <v>71696</v>
      </c>
      <c r="J55" s="5">
        <v>2313</v>
      </c>
      <c r="K55" s="5">
        <v>48281</v>
      </c>
      <c r="L55" s="5">
        <v>1534</v>
      </c>
      <c r="M55" s="5">
        <v>269032</v>
      </c>
      <c r="N55" s="5">
        <v>13313</v>
      </c>
      <c r="O55" s="153">
        <v>61295</v>
      </c>
      <c r="P55" s="153">
        <v>3061</v>
      </c>
      <c r="Q55" s="153">
        <v>4769938</v>
      </c>
      <c r="R55" s="153">
        <v>192171</v>
      </c>
      <c r="S55"/>
      <c r="T55"/>
    </row>
    <row r="56" spans="1:20" ht="12.75">
      <c r="A56" s="178" t="s">
        <v>373</v>
      </c>
      <c r="B56" s="5">
        <v>23</v>
      </c>
      <c r="C56" s="5">
        <v>1866407</v>
      </c>
      <c r="D56" s="5">
        <v>56435</v>
      </c>
      <c r="E56" s="5">
        <v>3469563</v>
      </c>
      <c r="F56" s="5">
        <v>146377</v>
      </c>
      <c r="G56" s="5">
        <v>0</v>
      </c>
      <c r="H56" s="5">
        <v>0</v>
      </c>
      <c r="I56" s="5">
        <v>89794</v>
      </c>
      <c r="J56" s="5">
        <v>2761</v>
      </c>
      <c r="K56" s="5">
        <v>60330</v>
      </c>
      <c r="L56" s="5">
        <v>1812</v>
      </c>
      <c r="M56" s="5">
        <v>405706</v>
      </c>
      <c r="N56" s="5">
        <v>18558</v>
      </c>
      <c r="O56" s="153">
        <v>97405</v>
      </c>
      <c r="P56" s="153">
        <v>4420</v>
      </c>
      <c r="Q56" s="153">
        <v>5989205</v>
      </c>
      <c r="R56" s="153">
        <v>230365</v>
      </c>
      <c r="S56"/>
      <c r="T56"/>
    </row>
    <row r="57" spans="1:20" ht="12.75">
      <c r="A57" s="290" t="s">
        <v>374</v>
      </c>
      <c r="B57" s="5">
        <v>22</v>
      </c>
      <c r="C57" s="5">
        <v>1676358</v>
      </c>
      <c r="D57" s="5">
        <v>45861</v>
      </c>
      <c r="E57" s="5">
        <v>3122432</v>
      </c>
      <c r="F57" s="5">
        <v>113873</v>
      </c>
      <c r="G57" s="5">
        <v>0</v>
      </c>
      <c r="H57" s="5">
        <v>0</v>
      </c>
      <c r="I57" s="5">
        <v>110014</v>
      </c>
      <c r="J57" s="5">
        <v>3087</v>
      </c>
      <c r="K57" s="5">
        <v>69920</v>
      </c>
      <c r="L57" s="5">
        <v>1925</v>
      </c>
      <c r="M57" s="5">
        <v>401660</v>
      </c>
      <c r="N57" s="5">
        <v>16378</v>
      </c>
      <c r="O57" s="153">
        <v>101555</v>
      </c>
      <c r="P57" s="153">
        <v>4025</v>
      </c>
      <c r="Q57" s="153">
        <v>5481939</v>
      </c>
      <c r="R57" s="153">
        <v>185151</v>
      </c>
      <c r="S57"/>
      <c r="T57"/>
    </row>
    <row r="58" spans="1:20" ht="12.75">
      <c r="A58" s="177" t="s">
        <v>375</v>
      </c>
      <c r="B58" s="5">
        <v>20</v>
      </c>
      <c r="C58" s="5">
        <v>990731</v>
      </c>
      <c r="D58" s="5">
        <v>24988</v>
      </c>
      <c r="E58" s="5">
        <v>2620897</v>
      </c>
      <c r="F58" s="5">
        <v>91287</v>
      </c>
      <c r="G58" s="5">
        <v>50</v>
      </c>
      <c r="H58" s="5">
        <v>1</v>
      </c>
      <c r="I58" s="5">
        <v>96875</v>
      </c>
      <c r="J58" s="5">
        <v>2476</v>
      </c>
      <c r="K58" s="5">
        <v>54649</v>
      </c>
      <c r="L58" s="5">
        <v>1361</v>
      </c>
      <c r="M58" s="5">
        <v>434526</v>
      </c>
      <c r="N58" s="5">
        <v>16027</v>
      </c>
      <c r="O58" s="153">
        <v>116370</v>
      </c>
      <c r="P58" s="153">
        <v>4219</v>
      </c>
      <c r="Q58" s="153">
        <v>4314098</v>
      </c>
      <c r="R58" s="153">
        <v>140363</v>
      </c>
      <c r="S58"/>
      <c r="T58"/>
    </row>
    <row r="59" spans="1:20" ht="12.75">
      <c r="A59" s="177" t="s">
        <v>376</v>
      </c>
      <c r="B59" s="323">
        <v>23.00041876046901</v>
      </c>
      <c r="C59" s="5">
        <v>641002</v>
      </c>
      <c r="D59" s="5">
        <v>14743</v>
      </c>
      <c r="E59" s="5">
        <v>2282426</v>
      </c>
      <c r="F59" s="5">
        <v>70515</v>
      </c>
      <c r="G59" s="5">
        <v>963</v>
      </c>
      <c r="H59" s="5">
        <v>19</v>
      </c>
      <c r="I59" s="5">
        <v>87149</v>
      </c>
      <c r="J59" s="5">
        <v>2040</v>
      </c>
      <c r="K59" s="5">
        <v>50669</v>
      </c>
      <c r="L59" s="5">
        <v>1163</v>
      </c>
      <c r="M59" s="5">
        <v>495853</v>
      </c>
      <c r="N59" s="5">
        <v>16180</v>
      </c>
      <c r="O59" s="153">
        <v>162501</v>
      </c>
      <c r="P59" s="153">
        <v>5190</v>
      </c>
      <c r="Q59" s="153">
        <v>3720563</v>
      </c>
      <c r="R59" s="153">
        <v>109850</v>
      </c>
      <c r="S59"/>
      <c r="T59"/>
    </row>
    <row r="60" spans="1:20" ht="12.75">
      <c r="A60" s="177" t="s">
        <v>377</v>
      </c>
      <c r="B60" s="323">
        <v>21</v>
      </c>
      <c r="C60" s="5">
        <v>439151</v>
      </c>
      <c r="D60" s="5">
        <v>9348</v>
      </c>
      <c r="E60" s="5">
        <v>1694505</v>
      </c>
      <c r="F60" s="5">
        <v>46505</v>
      </c>
      <c r="G60" s="5" t="s">
        <v>26</v>
      </c>
      <c r="H60" s="5" t="s">
        <v>26</v>
      </c>
      <c r="I60" s="5">
        <v>55874</v>
      </c>
      <c r="J60" s="5">
        <v>1207</v>
      </c>
      <c r="K60" s="5">
        <v>34895</v>
      </c>
      <c r="L60" s="5">
        <v>735</v>
      </c>
      <c r="M60" s="5">
        <v>383603</v>
      </c>
      <c r="N60" s="5">
        <v>11303</v>
      </c>
      <c r="O60" s="153">
        <v>132498</v>
      </c>
      <c r="P60" s="153">
        <v>3739</v>
      </c>
      <c r="Q60" s="153">
        <v>2750294</v>
      </c>
      <c r="R60" s="153">
        <v>73017</v>
      </c>
      <c r="S60"/>
      <c r="T60"/>
    </row>
    <row r="61" spans="1:20" ht="12.75">
      <c r="A61" s="177" t="s">
        <v>378</v>
      </c>
      <c r="B61" s="323">
        <v>20.999606918238992</v>
      </c>
      <c r="C61" s="5">
        <v>325784</v>
      </c>
      <c r="D61" s="5">
        <v>6283</v>
      </c>
      <c r="E61" s="5">
        <v>1354581</v>
      </c>
      <c r="F61" s="5">
        <v>32752</v>
      </c>
      <c r="G61" s="5" t="s">
        <v>26</v>
      </c>
      <c r="H61" s="5" t="s">
        <v>26</v>
      </c>
      <c r="I61" s="5">
        <v>53198</v>
      </c>
      <c r="J61" s="5">
        <v>1039</v>
      </c>
      <c r="K61" s="5">
        <v>30109</v>
      </c>
      <c r="L61" s="5">
        <v>578</v>
      </c>
      <c r="M61" s="5">
        <v>332529</v>
      </c>
      <c r="N61" s="5">
        <v>8861</v>
      </c>
      <c r="O61" s="153">
        <v>155849</v>
      </c>
      <c r="P61" s="153">
        <v>3911</v>
      </c>
      <c r="Q61" s="153">
        <v>2252050</v>
      </c>
      <c r="R61" s="153">
        <v>53423</v>
      </c>
      <c r="S61"/>
      <c r="T61"/>
    </row>
    <row r="62" spans="1:20" ht="12.75">
      <c r="A62" s="177" t="s">
        <v>379</v>
      </c>
      <c r="B62" s="323">
        <v>20</v>
      </c>
      <c r="C62" s="5">
        <v>362157</v>
      </c>
      <c r="D62" s="5">
        <v>6934</v>
      </c>
      <c r="E62" s="5">
        <v>1291493</v>
      </c>
      <c r="F62" s="5">
        <v>29749</v>
      </c>
      <c r="G62" s="5" t="s">
        <v>26</v>
      </c>
      <c r="H62" s="5" t="s">
        <v>26</v>
      </c>
      <c r="I62" s="5">
        <v>54890</v>
      </c>
      <c r="J62" s="5">
        <v>1091</v>
      </c>
      <c r="K62" s="5">
        <v>31107</v>
      </c>
      <c r="L62" s="5">
        <v>616</v>
      </c>
      <c r="M62" s="5">
        <v>297270</v>
      </c>
      <c r="N62" s="5">
        <v>7471</v>
      </c>
      <c r="O62" s="153">
        <v>168553</v>
      </c>
      <c r="P62" s="153">
        <v>4098</v>
      </c>
      <c r="Q62" s="153">
        <v>2205470</v>
      </c>
      <c r="R62" s="153">
        <v>50020</v>
      </c>
      <c r="S62"/>
      <c r="T62"/>
    </row>
    <row r="63" spans="1:20" ht="12.75">
      <c r="A63" s="177"/>
      <c r="B63" s="323"/>
      <c r="C63" s="5"/>
      <c r="D63" s="5"/>
      <c r="E63" s="5"/>
      <c r="F63" s="5"/>
      <c r="G63" s="5"/>
      <c r="H63" s="5"/>
      <c r="I63" s="5"/>
      <c r="J63" s="5"/>
      <c r="K63" s="5"/>
      <c r="L63" s="5"/>
      <c r="M63" s="5"/>
      <c r="N63" s="5"/>
      <c r="O63"/>
      <c r="P63"/>
      <c r="Q63"/>
      <c r="R63"/>
      <c r="S63"/>
      <c r="T63"/>
    </row>
    <row r="64" spans="1:20" ht="12.75">
      <c r="A64" s="274" t="s">
        <v>128</v>
      </c>
      <c r="B64" s="275">
        <v>251</v>
      </c>
      <c r="C64" s="275">
        <v>2126763</v>
      </c>
      <c r="D64" s="275">
        <v>43952</v>
      </c>
      <c r="E64" s="275">
        <v>10675786</v>
      </c>
      <c r="F64" s="275">
        <v>286532</v>
      </c>
      <c r="G64" s="5" t="s">
        <v>26</v>
      </c>
      <c r="H64" s="5" t="s">
        <v>26</v>
      </c>
      <c r="I64" s="275">
        <v>269721</v>
      </c>
      <c r="J64" s="275">
        <v>5671</v>
      </c>
      <c r="K64" s="275">
        <v>172520</v>
      </c>
      <c r="L64" s="275">
        <v>3577</v>
      </c>
      <c r="M64" s="275">
        <v>2456501</v>
      </c>
      <c r="N64" s="275">
        <v>69644</v>
      </c>
      <c r="O64" s="276">
        <v>1066561</v>
      </c>
      <c r="P64" s="276">
        <v>30489</v>
      </c>
      <c r="Q64" s="276">
        <v>16768909</v>
      </c>
      <c r="R64" s="99">
        <v>139855</v>
      </c>
      <c r="S64"/>
      <c r="T64"/>
    </row>
    <row r="65" spans="1:20" ht="12.75">
      <c r="A65" s="2" t="s">
        <v>67</v>
      </c>
      <c r="B65" s="2">
        <v>247</v>
      </c>
      <c r="C65" s="2">
        <v>1025588</v>
      </c>
      <c r="D65" s="277">
        <v>21482</v>
      </c>
      <c r="E65" s="2">
        <v>1957856</v>
      </c>
      <c r="F65" s="2">
        <v>51516</v>
      </c>
      <c r="G65" s="5" t="s">
        <v>26</v>
      </c>
      <c r="H65" s="5" t="s">
        <v>26</v>
      </c>
      <c r="I65" s="2">
        <v>113974</v>
      </c>
      <c r="J65" s="2">
        <v>2466</v>
      </c>
      <c r="K65" s="2">
        <v>61926</v>
      </c>
      <c r="L65" s="2">
        <v>1300</v>
      </c>
      <c r="M65" s="276">
        <v>768159</v>
      </c>
      <c r="N65" s="2">
        <v>18780</v>
      </c>
      <c r="O65" s="2">
        <v>269370</v>
      </c>
      <c r="P65" s="2">
        <v>6383</v>
      </c>
      <c r="Q65" s="276">
        <v>4196873</v>
      </c>
      <c r="R65" s="2">
        <v>101925</v>
      </c>
      <c r="S65"/>
      <c r="T65"/>
    </row>
    <row r="66" spans="1:20" ht="12.75">
      <c r="A66" s="2" t="s">
        <v>380</v>
      </c>
      <c r="B66" s="2">
        <v>211</v>
      </c>
      <c r="C66" s="2">
        <v>90580</v>
      </c>
      <c r="D66" s="277">
        <v>2365</v>
      </c>
      <c r="E66" s="275" t="s">
        <v>26</v>
      </c>
      <c r="F66" s="275" t="s">
        <v>26</v>
      </c>
      <c r="G66" s="275" t="s">
        <v>26</v>
      </c>
      <c r="H66" s="275" t="s">
        <v>26</v>
      </c>
      <c r="I66" s="275" t="s">
        <v>26</v>
      </c>
      <c r="J66" s="275" t="s">
        <v>26</v>
      </c>
      <c r="K66" s="275" t="s">
        <v>26</v>
      </c>
      <c r="L66" s="275" t="s">
        <v>26</v>
      </c>
      <c r="M66" s="275" t="s">
        <v>26</v>
      </c>
      <c r="N66" s="275" t="s">
        <v>26</v>
      </c>
      <c r="O66" s="275" t="s">
        <v>26</v>
      </c>
      <c r="P66" s="275" t="s">
        <v>26</v>
      </c>
      <c r="Q66" s="276">
        <v>90580</v>
      </c>
      <c r="R66" s="99">
        <v>2365</v>
      </c>
      <c r="S66"/>
      <c r="T66"/>
    </row>
    <row r="67" spans="1:20" ht="12.75">
      <c r="A67" s="178"/>
      <c r="B67" s="3"/>
      <c r="C67" s="3"/>
      <c r="D67" s="3"/>
      <c r="E67" s="3"/>
      <c r="F67" s="3"/>
      <c r="G67" s="3"/>
      <c r="H67" s="3"/>
      <c r="I67" s="3"/>
      <c r="J67" s="3"/>
      <c r="K67" s="3"/>
      <c r="L67" s="3"/>
      <c r="M67" s="5"/>
      <c r="N67" s="3"/>
      <c r="O67"/>
      <c r="P67"/>
      <c r="Q67"/>
      <c r="R67"/>
      <c r="S67"/>
      <c r="T67"/>
    </row>
    <row r="68" spans="1:20" ht="12.75">
      <c r="A68" s="152" t="s">
        <v>381</v>
      </c>
      <c r="B68" s="3"/>
      <c r="C68" s="3"/>
      <c r="D68" s="3"/>
      <c r="E68" s="3"/>
      <c r="F68" s="3"/>
      <c r="G68" s="3"/>
      <c r="H68" s="3"/>
      <c r="I68" s="3"/>
      <c r="J68" s="152" t="s">
        <v>382</v>
      </c>
      <c r="K68" s="3"/>
      <c r="L68" s="3"/>
      <c r="M68" s="5"/>
      <c r="N68" s="3"/>
      <c r="O68"/>
      <c r="P68"/>
      <c r="Q68"/>
      <c r="R68"/>
      <c r="S68"/>
      <c r="T68"/>
    </row>
    <row r="69" spans="1:18" ht="12.75">
      <c r="A69" s="358" t="s">
        <v>383</v>
      </c>
      <c r="B69" s="195"/>
      <c r="C69" s="168"/>
      <c r="D69" s="195"/>
      <c r="E69" s="195"/>
      <c r="F69" s="195"/>
      <c r="G69" s="195"/>
      <c r="H69" s="195"/>
      <c r="I69" s="195"/>
      <c r="J69" s="168" t="s">
        <v>384</v>
      </c>
      <c r="K69" s="195"/>
      <c r="L69" s="195"/>
      <c r="M69" s="193"/>
      <c r="N69" s="195"/>
      <c r="O69"/>
      <c r="P69"/>
      <c r="Q69"/>
      <c r="R69"/>
    </row>
    <row r="71" ht="12.75">
      <c r="A71" s="477" t="s">
        <v>664</v>
      </c>
    </row>
  </sheetData>
  <mergeCells count="4">
    <mergeCell ref="M5:N5"/>
    <mergeCell ref="O5:P5"/>
    <mergeCell ref="M4:N4"/>
    <mergeCell ref="Q4:R4"/>
  </mergeCells>
  <hyperlinks>
    <hyperlink ref="F2" location="'Options time series-NSE '!A1" display="Nifty Futures"/>
    <hyperlink ref="A2" location="'BSE FMC'!A1" display="BSEFMC "/>
    <hyperlink ref="A65" location="'BSE 100'!A1" display="BSE100 "/>
    <hyperlink ref="A8" location="'Options time series-BSE '!A1" tooltip="Time series on BSE 500" display="Sensex Futures"/>
    <hyperlink ref="F3" location="'BSE CG'!A1" display="BSE CG "/>
    <hyperlink ref="F8" location="'Options time series-NSE '!A1" display="Nifty Futures"/>
    <hyperlink ref="A66" location="'BSE 200'!A1" tooltip="Time series on Sensex Options" display="BSE200 "/>
    <hyperlink ref="A6" location="'Options time series-BSE '!A1" tooltip="Time series on BSE 100" display="Stock Futures"/>
    <hyperlink ref="F6" location="'Options time series-NSE '!A1" display="Stock Futures"/>
    <hyperlink ref="F46" location="'Options time series-BSE '!A1" display="Sensex Options"/>
    <hyperlink ref="A4" location="'BSE PSU'!A1" display="BSEPSU "/>
    <hyperlink ref="A5" location="'S&amp;P CNX NIFTY'!A1" display="S&amp;P CNX Nifty"/>
    <hyperlink ref="A7" location="'S&amp;P CNX NIFTY'!A1" display="S&amp;P CNX Nifty"/>
    <hyperlink ref="A9" location="'S&amp;P CNX Defty'!A1" display="S&amp;P CNX Defty"/>
    <hyperlink ref="F65" location="'Options time series-NSE '!A1" display="Stock Futures"/>
    <hyperlink ref="A10" location="'CNX Midcap 200'!A1" display="CNX Midcap 200"/>
    <hyperlink ref="J69" location="'S&amp;P CNX Defty'!A1" display="S&amp;P CNX Defty"/>
    <hyperlink ref="A68" location="'S&amp;P CNX 500'!A1" display="S&amp;P CNX 500"/>
    <hyperlink ref="H8" location="'Options time series-NSE '!A1" display="Stock Futures"/>
    <hyperlink ref="J68" location="'Options time series-BSE '!A1" display="Sensex Futures"/>
    <hyperlink ref="A62" location="'Options time series-BSE '!A1" display="Stock Options"/>
    <hyperlink ref="F62" location="'Options time series-NSE '!A1" display="Stock Options"/>
    <hyperlink ref="A71" location="'Table-13-a'!A1" display="Back"/>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R63"/>
  <sheetViews>
    <sheetView workbookViewId="0" topLeftCell="A1">
      <selection activeCell="A62" sqref="A62"/>
    </sheetView>
  </sheetViews>
  <sheetFormatPr defaultColWidth="9.140625" defaultRowHeight="12.75"/>
  <cols>
    <col min="1" max="1" width="18.57421875" style="8" customWidth="1"/>
    <col min="2" max="2" width="8.57421875" style="8" customWidth="1"/>
    <col min="3" max="3" width="13.140625" style="8" customWidth="1"/>
    <col min="4" max="4" width="11.7109375" style="8" customWidth="1"/>
    <col min="5" max="5" width="12.00390625" style="8" customWidth="1"/>
    <col min="6" max="7" width="11.57421875" style="8" customWidth="1"/>
    <col min="8" max="8" width="10.57421875" style="8" customWidth="1"/>
    <col min="9" max="9" width="13.00390625" style="8" customWidth="1"/>
    <col min="10" max="11" width="11.8515625" style="8" customWidth="1"/>
    <col min="12" max="12" width="11.00390625" style="8" customWidth="1"/>
    <col min="13" max="13" width="11.57421875" style="8" customWidth="1"/>
    <col min="14" max="16384" width="9.140625" style="8" customWidth="1"/>
  </cols>
  <sheetData>
    <row r="1" spans="1:14" ht="12.75">
      <c r="A1" s="359"/>
      <c r="B1" s="182"/>
      <c r="C1" s="182"/>
      <c r="D1" s="182"/>
      <c r="E1" s="182"/>
      <c r="F1" s="182"/>
      <c r="G1" s="182"/>
      <c r="H1" s="182"/>
      <c r="I1" s="182"/>
      <c r="J1" s="182"/>
      <c r="K1" s="182"/>
      <c r="L1" s="182"/>
      <c r="M1" s="5"/>
      <c r="N1" s="182"/>
    </row>
    <row r="2" spans="1:18" ht="12.75">
      <c r="A2" s="2" t="s">
        <v>385</v>
      </c>
      <c r="B2" s="152"/>
      <c r="C2" s="152"/>
      <c r="D2" s="152"/>
      <c r="E2" s="152"/>
      <c r="F2" s="152"/>
      <c r="G2" s="152"/>
      <c r="H2" s="152"/>
      <c r="I2" s="152"/>
      <c r="J2" s="152"/>
      <c r="K2" s="152"/>
      <c r="L2" s="152"/>
      <c r="M2" s="153"/>
      <c r="N2" s="152"/>
      <c r="O2"/>
      <c r="P2"/>
      <c r="Q2"/>
      <c r="R2"/>
    </row>
    <row r="3" spans="1:18" ht="12.75">
      <c r="A3" s="154"/>
      <c r="B3" s="158"/>
      <c r="C3" s="158"/>
      <c r="D3" s="158"/>
      <c r="E3" s="158"/>
      <c r="F3" s="158"/>
      <c r="G3" s="158"/>
      <c r="H3" s="158"/>
      <c r="I3" s="158"/>
      <c r="J3" s="158"/>
      <c r="K3" s="158"/>
      <c r="L3" s="158"/>
      <c r="M3" s="193"/>
      <c r="N3" s="182"/>
      <c r="O3"/>
      <c r="P3"/>
      <c r="Q3"/>
      <c r="R3"/>
    </row>
    <row r="4" spans="1:18" ht="12.75">
      <c r="A4" s="152" t="s">
        <v>187</v>
      </c>
      <c r="B4" s="153" t="s">
        <v>8</v>
      </c>
      <c r="C4" s="319" t="s">
        <v>386</v>
      </c>
      <c r="D4" s="319"/>
      <c r="E4" s="319" t="s">
        <v>387</v>
      </c>
      <c r="F4" s="319"/>
      <c r="G4" s="319" t="s">
        <v>357</v>
      </c>
      <c r="H4" s="319"/>
      <c r="I4" s="319" t="s">
        <v>359</v>
      </c>
      <c r="J4" s="319"/>
      <c r="K4" s="319" t="s">
        <v>93</v>
      </c>
      <c r="L4" s="319"/>
      <c r="M4" s="153"/>
      <c r="N4" s="152"/>
      <c r="O4"/>
      <c r="P4"/>
      <c r="Q4"/>
      <c r="R4"/>
    </row>
    <row r="5" spans="1:18" ht="12.75">
      <c r="A5" s="179"/>
      <c r="B5" s="153" t="s">
        <v>195</v>
      </c>
      <c r="C5" s="178" t="s">
        <v>388</v>
      </c>
      <c r="D5" s="182"/>
      <c r="E5" s="178" t="s">
        <v>388</v>
      </c>
      <c r="F5" s="182"/>
      <c r="G5" s="178" t="s">
        <v>388</v>
      </c>
      <c r="H5" s="182"/>
      <c r="I5" s="178" t="s">
        <v>388</v>
      </c>
      <c r="J5" s="182"/>
      <c r="K5" s="178" t="s">
        <v>146</v>
      </c>
      <c r="L5" s="182"/>
      <c r="M5" s="5" t="s">
        <v>389</v>
      </c>
      <c r="N5" s="182"/>
      <c r="O5"/>
      <c r="P5"/>
      <c r="Q5"/>
      <c r="R5"/>
    </row>
    <row r="6" spans="1:18" ht="12.75">
      <c r="A6" s="152"/>
      <c r="B6" s="153" t="s">
        <v>208</v>
      </c>
      <c r="C6" s="153" t="s">
        <v>588</v>
      </c>
      <c r="D6" s="153" t="s">
        <v>367</v>
      </c>
      <c r="E6" s="153" t="s">
        <v>588</v>
      </c>
      <c r="F6" s="153" t="s">
        <v>367</v>
      </c>
      <c r="G6" s="153" t="s">
        <v>588</v>
      </c>
      <c r="H6" s="153" t="s">
        <v>367</v>
      </c>
      <c r="I6" s="153" t="s">
        <v>588</v>
      </c>
      <c r="J6" s="153" t="s">
        <v>367</v>
      </c>
      <c r="K6" s="153" t="s">
        <v>588</v>
      </c>
      <c r="L6" s="153" t="s">
        <v>190</v>
      </c>
      <c r="M6" s="153" t="s">
        <v>390</v>
      </c>
      <c r="N6" s="153"/>
      <c r="O6"/>
      <c r="P6"/>
      <c r="Q6"/>
      <c r="R6"/>
    </row>
    <row r="7" spans="1:18" ht="12.75">
      <c r="A7" s="152"/>
      <c r="B7" s="152"/>
      <c r="C7" s="153" t="s">
        <v>368</v>
      </c>
      <c r="D7" s="153" t="s">
        <v>391</v>
      </c>
      <c r="E7" s="153" t="s">
        <v>368</v>
      </c>
      <c r="F7" s="153" t="s">
        <v>391</v>
      </c>
      <c r="G7" s="153" t="s">
        <v>368</v>
      </c>
      <c r="H7" s="153" t="s">
        <v>391</v>
      </c>
      <c r="I7" s="153" t="s">
        <v>368</v>
      </c>
      <c r="J7" s="153" t="s">
        <v>391</v>
      </c>
      <c r="K7" s="153" t="s">
        <v>368</v>
      </c>
      <c r="L7" s="153" t="s">
        <v>199</v>
      </c>
      <c r="M7" s="153" t="s">
        <v>200</v>
      </c>
      <c r="N7" s="153"/>
      <c r="O7"/>
      <c r="P7"/>
      <c r="Q7"/>
      <c r="R7"/>
    </row>
    <row r="8" spans="1:18" ht="12.75">
      <c r="A8" s="152"/>
      <c r="B8" s="152"/>
      <c r="C8" s="153"/>
      <c r="D8" s="153" t="s">
        <v>368</v>
      </c>
      <c r="E8" s="153"/>
      <c r="F8" s="153" t="s">
        <v>368</v>
      </c>
      <c r="G8" s="153"/>
      <c r="H8" s="153" t="s">
        <v>368</v>
      </c>
      <c r="I8" s="153"/>
      <c r="J8" s="153" t="s">
        <v>368</v>
      </c>
      <c r="K8" s="153"/>
      <c r="L8" s="153"/>
      <c r="M8" s="153" t="s">
        <v>190</v>
      </c>
      <c r="N8" s="153"/>
      <c r="O8"/>
      <c r="P8"/>
      <c r="Q8"/>
      <c r="R8"/>
    </row>
    <row r="9" spans="1:18" ht="12.75">
      <c r="A9" s="152"/>
      <c r="B9" s="153"/>
      <c r="C9" s="153"/>
      <c r="D9" s="153" t="s">
        <v>199</v>
      </c>
      <c r="E9" s="153"/>
      <c r="F9" s="153" t="s">
        <v>199</v>
      </c>
      <c r="G9" s="153"/>
      <c r="H9" s="153" t="s">
        <v>199</v>
      </c>
      <c r="I9" s="153"/>
      <c r="J9" s="153" t="s">
        <v>199</v>
      </c>
      <c r="K9" s="153"/>
      <c r="L9"/>
      <c r="M9" s="153" t="s">
        <v>199</v>
      </c>
      <c r="N9" s="153"/>
      <c r="O9"/>
      <c r="P9"/>
      <c r="Q9"/>
      <c r="R9"/>
    </row>
    <row r="10" spans="1:18" ht="12.75">
      <c r="A10" s="168"/>
      <c r="B10" s="259"/>
      <c r="C10" s="259"/>
      <c r="D10" s="259"/>
      <c r="E10" s="259"/>
      <c r="F10" s="259"/>
      <c r="G10" s="259"/>
      <c r="H10" s="259"/>
      <c r="I10" s="259"/>
      <c r="J10" s="259"/>
      <c r="K10" s="259"/>
      <c r="L10" s="259"/>
      <c r="M10" s="259"/>
      <c r="N10" s="153"/>
      <c r="O10"/>
      <c r="P10"/>
      <c r="Q10"/>
      <c r="R10"/>
    </row>
    <row r="11" spans="1:18" ht="12.75">
      <c r="A11" s="178"/>
      <c r="B11" s="3"/>
      <c r="C11" s="3"/>
      <c r="D11" s="3"/>
      <c r="E11" s="3"/>
      <c r="F11" s="3"/>
      <c r="G11" s="3"/>
      <c r="H11" s="3"/>
      <c r="I11" s="3"/>
      <c r="J11" s="3"/>
      <c r="K11" s="3"/>
      <c r="L11" s="3"/>
      <c r="M11" s="153"/>
      <c r="N11" s="182"/>
      <c r="O11"/>
      <c r="P11"/>
      <c r="Q11"/>
      <c r="R11"/>
    </row>
    <row r="12" spans="1:18" ht="12.75">
      <c r="A12" s="196">
        <v>1</v>
      </c>
      <c r="B12" s="260">
        <v>2</v>
      </c>
      <c r="C12" s="260">
        <v>3</v>
      </c>
      <c r="D12" s="260">
        <v>4</v>
      </c>
      <c r="E12" s="260">
        <v>5</v>
      </c>
      <c r="F12" s="260">
        <v>6</v>
      </c>
      <c r="G12" s="260">
        <v>7</v>
      </c>
      <c r="H12" s="260">
        <v>8</v>
      </c>
      <c r="I12" s="260">
        <v>9</v>
      </c>
      <c r="J12" s="260">
        <v>10</v>
      </c>
      <c r="K12" s="260">
        <v>11</v>
      </c>
      <c r="L12" s="260">
        <v>12</v>
      </c>
      <c r="M12" s="198">
        <v>13</v>
      </c>
      <c r="N12" s="321"/>
      <c r="O12"/>
      <c r="P12"/>
      <c r="Q12"/>
      <c r="R12"/>
    </row>
    <row r="13" spans="1:18" ht="12.75">
      <c r="A13" s="261" t="s">
        <v>112</v>
      </c>
      <c r="B13" s="266"/>
      <c r="C13" s="266"/>
      <c r="D13" s="266"/>
      <c r="E13" s="266"/>
      <c r="F13" s="266"/>
      <c r="G13" s="266"/>
      <c r="H13" s="266"/>
      <c r="I13" s="266"/>
      <c r="J13" s="266"/>
      <c r="K13" s="266"/>
      <c r="L13" s="266"/>
      <c r="M13" s="268"/>
      <c r="N13" s="180"/>
      <c r="O13" s="255"/>
      <c r="P13" s="255"/>
      <c r="Q13"/>
      <c r="R13"/>
    </row>
    <row r="14" spans="1:18" ht="12.75">
      <c r="A14" s="265" t="s">
        <v>596</v>
      </c>
      <c r="B14" s="266">
        <v>20</v>
      </c>
      <c r="C14" s="266">
        <v>6166</v>
      </c>
      <c r="D14" s="266">
        <v>196</v>
      </c>
      <c r="E14" s="266">
        <v>0</v>
      </c>
      <c r="F14" s="266">
        <v>0</v>
      </c>
      <c r="G14" s="266">
        <v>0</v>
      </c>
      <c r="H14" s="266">
        <v>0</v>
      </c>
      <c r="I14" s="266">
        <v>4</v>
      </c>
      <c r="J14" s="328">
        <v>0.1</v>
      </c>
      <c r="K14" s="266">
        <v>6170</v>
      </c>
      <c r="L14" s="266">
        <v>196.06</v>
      </c>
      <c r="M14" s="361">
        <v>9.8</v>
      </c>
      <c r="N14" s="180"/>
      <c r="O14" s="255"/>
      <c r="P14" s="255"/>
      <c r="Q14"/>
      <c r="R14"/>
    </row>
    <row r="15" spans="1:18" ht="12.75">
      <c r="A15" s="265" t="s">
        <v>591</v>
      </c>
      <c r="B15" s="266">
        <v>21</v>
      </c>
      <c r="C15" s="266">
        <v>8902</v>
      </c>
      <c r="D15" s="266">
        <v>265</v>
      </c>
      <c r="E15" s="266">
        <v>0</v>
      </c>
      <c r="F15" s="266">
        <v>0</v>
      </c>
      <c r="G15" s="266">
        <v>0</v>
      </c>
      <c r="H15" s="266">
        <v>0</v>
      </c>
      <c r="I15" s="266">
        <v>0</v>
      </c>
      <c r="J15" s="328">
        <v>0</v>
      </c>
      <c r="K15" s="266">
        <v>8902</v>
      </c>
      <c r="L15" s="266">
        <v>265</v>
      </c>
      <c r="M15" s="361">
        <v>12.6</v>
      </c>
      <c r="N15" s="180"/>
      <c r="O15" s="269"/>
      <c r="P15" s="269"/>
      <c r="Q15"/>
      <c r="R15"/>
    </row>
    <row r="16" spans="1:18" ht="12.75">
      <c r="A16" s="265" t="s">
        <v>581</v>
      </c>
      <c r="B16" s="266">
        <v>22</v>
      </c>
      <c r="C16" s="266">
        <v>2357</v>
      </c>
      <c r="D16" s="266">
        <v>68.4</v>
      </c>
      <c r="E16" s="266">
        <v>0.11</v>
      </c>
      <c r="F16" s="266">
        <v>0</v>
      </c>
      <c r="G16" s="266">
        <v>0</v>
      </c>
      <c r="H16" s="266">
        <v>0</v>
      </c>
      <c r="I16" s="266">
        <v>0</v>
      </c>
      <c r="J16" s="328">
        <v>0</v>
      </c>
      <c r="K16" s="266">
        <v>2362</v>
      </c>
      <c r="L16" s="266">
        <v>68.51</v>
      </c>
      <c r="M16" s="361">
        <v>3</v>
      </c>
      <c r="N16" s="321"/>
      <c r="O16"/>
      <c r="P16"/>
      <c r="Q16"/>
      <c r="R16"/>
    </row>
    <row r="17" spans="1:18" ht="12.75">
      <c r="A17" s="265" t="s">
        <v>557</v>
      </c>
      <c r="B17" s="266">
        <v>21</v>
      </c>
      <c r="C17" s="266">
        <v>979</v>
      </c>
      <c r="D17" s="266">
        <v>26</v>
      </c>
      <c r="E17" s="266">
        <v>2</v>
      </c>
      <c r="F17" s="266">
        <v>0.06</v>
      </c>
      <c r="G17" s="266">
        <v>0</v>
      </c>
      <c r="H17" s="266">
        <v>0</v>
      </c>
      <c r="I17" s="266">
        <v>9</v>
      </c>
      <c r="J17" s="328">
        <v>0.23</v>
      </c>
      <c r="K17" s="266">
        <v>996</v>
      </c>
      <c r="L17" s="266">
        <v>26</v>
      </c>
      <c r="M17" s="361">
        <v>1</v>
      </c>
      <c r="N17" s="321"/>
      <c r="O17"/>
      <c r="P17"/>
      <c r="Q17"/>
      <c r="R17"/>
    </row>
    <row r="18" spans="1:18" ht="12.75">
      <c r="A18" s="265" t="s">
        <v>113</v>
      </c>
      <c r="B18" s="266">
        <v>23</v>
      </c>
      <c r="C18" s="266">
        <v>346</v>
      </c>
      <c r="D18" s="266">
        <v>18</v>
      </c>
      <c r="E18" s="266">
        <v>0</v>
      </c>
      <c r="F18" s="266">
        <v>0</v>
      </c>
      <c r="G18" s="266">
        <v>0</v>
      </c>
      <c r="H18" s="266">
        <v>0</v>
      </c>
      <c r="I18" s="266">
        <v>0</v>
      </c>
      <c r="J18" s="328">
        <v>0</v>
      </c>
      <c r="K18" s="266">
        <v>346</v>
      </c>
      <c r="L18" s="266">
        <v>17.64</v>
      </c>
      <c r="M18" s="361">
        <v>0</v>
      </c>
      <c r="N18" s="180"/>
      <c r="O18" s="255"/>
      <c r="P18"/>
      <c r="Q18"/>
      <c r="R18"/>
    </row>
    <row r="19" spans="1:18" ht="12.75">
      <c r="A19" s="265" t="s">
        <v>114</v>
      </c>
      <c r="B19" s="266">
        <v>22</v>
      </c>
      <c r="C19" s="266">
        <v>0</v>
      </c>
      <c r="D19" s="266">
        <v>0</v>
      </c>
      <c r="E19" s="266">
        <v>0</v>
      </c>
      <c r="F19" s="266">
        <v>0</v>
      </c>
      <c r="G19" s="266">
        <v>0</v>
      </c>
      <c r="H19" s="266">
        <v>0</v>
      </c>
      <c r="I19" s="266">
        <v>0</v>
      </c>
      <c r="J19" s="328">
        <v>0</v>
      </c>
      <c r="K19" s="266">
        <v>0</v>
      </c>
      <c r="L19" s="266">
        <v>0</v>
      </c>
      <c r="M19" s="361">
        <v>0</v>
      </c>
      <c r="N19" s="180"/>
      <c r="O19" s="255"/>
      <c r="P19"/>
      <c r="Q19"/>
      <c r="R19"/>
    </row>
    <row r="20" spans="1:18" ht="12.75">
      <c r="A20" s="265" t="s">
        <v>115</v>
      </c>
      <c r="B20" s="266">
        <v>18</v>
      </c>
      <c r="C20" s="266">
        <v>24</v>
      </c>
      <c r="D20" s="266">
        <v>1.4</v>
      </c>
      <c r="E20" s="266">
        <v>0</v>
      </c>
      <c r="F20" s="266">
        <v>0</v>
      </c>
      <c r="G20" s="266">
        <v>0</v>
      </c>
      <c r="H20" s="266">
        <v>0</v>
      </c>
      <c r="I20" s="266">
        <v>0</v>
      </c>
      <c r="J20" s="328">
        <v>0</v>
      </c>
      <c r="K20" s="266">
        <v>24</v>
      </c>
      <c r="L20" s="266">
        <v>1.4</v>
      </c>
      <c r="M20" s="361">
        <v>0</v>
      </c>
      <c r="N20" s="180"/>
      <c r="O20" s="255"/>
      <c r="P20"/>
      <c r="Q20"/>
      <c r="R20"/>
    </row>
    <row r="21" spans="1:18" ht="12.75">
      <c r="A21" s="261" t="s">
        <v>64</v>
      </c>
      <c r="B21" s="262">
        <f>SUM(B22:B33)</f>
        <v>251</v>
      </c>
      <c r="C21" s="262">
        <f aca="true" t="shared" si="0" ref="C21:L21">SUM(C22:C33)</f>
        <v>12</v>
      </c>
      <c r="D21" s="262">
        <f t="shared" si="0"/>
        <v>5</v>
      </c>
      <c r="E21" s="262">
        <f t="shared" si="0"/>
        <v>100</v>
      </c>
      <c r="F21" s="262">
        <f t="shared" si="0"/>
        <v>320</v>
      </c>
      <c r="G21" s="262">
        <f t="shared" si="0"/>
        <v>2</v>
      </c>
      <c r="H21" s="262">
        <f t="shared" si="0"/>
        <v>0.14</v>
      </c>
      <c r="I21" s="262">
        <f t="shared" si="0"/>
        <v>12</v>
      </c>
      <c r="J21" s="372">
        <f t="shared" si="0"/>
        <v>0.45</v>
      </c>
      <c r="K21" s="262">
        <f t="shared" si="0"/>
        <v>203</v>
      </c>
      <c r="L21" s="262">
        <f t="shared" si="0"/>
        <v>325.54</v>
      </c>
      <c r="M21" s="360">
        <v>1.3</v>
      </c>
      <c r="N21" s="326"/>
      <c r="O21" s="99"/>
      <c r="P21"/>
      <c r="Q21"/>
      <c r="R21"/>
    </row>
    <row r="22" spans="1:18" ht="12.75">
      <c r="A22" s="265" t="s">
        <v>337</v>
      </c>
      <c r="B22" s="266">
        <v>22</v>
      </c>
      <c r="C22" s="266">
        <v>11</v>
      </c>
      <c r="D22" s="266">
        <v>4.95</v>
      </c>
      <c r="E22" s="266">
        <v>0</v>
      </c>
      <c r="F22" s="266">
        <v>0</v>
      </c>
      <c r="G22" s="266">
        <v>2</v>
      </c>
      <c r="H22" s="266">
        <v>0.1</v>
      </c>
      <c r="I22" s="266">
        <v>11</v>
      </c>
      <c r="J22" s="328">
        <v>0.45</v>
      </c>
      <c r="K22" s="266">
        <v>101</v>
      </c>
      <c r="L22" s="266">
        <v>5.49</v>
      </c>
      <c r="M22" s="361">
        <v>0</v>
      </c>
      <c r="N22" s="180"/>
      <c r="O22"/>
      <c r="P22"/>
      <c r="Q22"/>
      <c r="R22"/>
    </row>
    <row r="23" spans="1:18" ht="12.75">
      <c r="A23" s="265" t="s">
        <v>117</v>
      </c>
      <c r="B23" s="266">
        <v>19</v>
      </c>
      <c r="C23" s="266">
        <v>1</v>
      </c>
      <c r="D23" s="266">
        <v>0.05</v>
      </c>
      <c r="E23" s="266">
        <v>0</v>
      </c>
      <c r="F23" s="266">
        <v>0</v>
      </c>
      <c r="G23" s="266">
        <v>0</v>
      </c>
      <c r="H23" s="266">
        <v>0.04</v>
      </c>
      <c r="I23" s="266">
        <v>1</v>
      </c>
      <c r="J23" s="328">
        <v>0</v>
      </c>
      <c r="K23" s="266">
        <v>2</v>
      </c>
      <c r="L23" s="266">
        <v>0.05</v>
      </c>
      <c r="M23" s="361">
        <v>0</v>
      </c>
      <c r="N23" s="180"/>
      <c r="O23" s="255"/>
      <c r="P23"/>
      <c r="Q23"/>
      <c r="R23"/>
    </row>
    <row r="24" spans="1:18" ht="12.75">
      <c r="A24" s="265" t="s">
        <v>118</v>
      </c>
      <c r="B24" s="266">
        <v>20</v>
      </c>
      <c r="C24" s="266">
        <v>0</v>
      </c>
      <c r="D24" s="266">
        <v>0</v>
      </c>
      <c r="E24" s="266">
        <v>0</v>
      </c>
      <c r="F24" s="266">
        <v>0</v>
      </c>
      <c r="G24" s="266">
        <v>0</v>
      </c>
      <c r="H24" s="266">
        <v>0</v>
      </c>
      <c r="I24" s="266">
        <v>0</v>
      </c>
      <c r="J24" s="328">
        <v>0</v>
      </c>
      <c r="K24" s="266">
        <v>0</v>
      </c>
      <c r="L24" s="266">
        <v>0</v>
      </c>
      <c r="M24" s="361">
        <v>0</v>
      </c>
      <c r="N24" s="180"/>
      <c r="O24" s="255"/>
      <c r="P24"/>
      <c r="Q24"/>
      <c r="R24"/>
    </row>
    <row r="25" spans="1:18" ht="12.75">
      <c r="A25" s="265" t="s">
        <v>119</v>
      </c>
      <c r="B25" s="266">
        <v>22</v>
      </c>
      <c r="C25" s="266">
        <v>0</v>
      </c>
      <c r="D25" s="266">
        <v>0</v>
      </c>
      <c r="E25" s="266">
        <v>0</v>
      </c>
      <c r="F25" s="266">
        <v>0</v>
      </c>
      <c r="G25" s="266">
        <v>0</v>
      </c>
      <c r="H25" s="266">
        <v>0</v>
      </c>
      <c r="I25" s="266">
        <v>0</v>
      </c>
      <c r="J25" s="328">
        <v>0</v>
      </c>
      <c r="K25" s="266">
        <v>0</v>
      </c>
      <c r="L25" s="266">
        <v>0</v>
      </c>
      <c r="M25" s="361">
        <v>0</v>
      </c>
      <c r="N25" s="180"/>
      <c r="O25" s="255"/>
      <c r="P25"/>
      <c r="Q25"/>
      <c r="R25"/>
    </row>
    <row r="26" spans="1:18" ht="12.75">
      <c r="A26" s="265" t="s">
        <v>120</v>
      </c>
      <c r="B26" s="266">
        <v>20</v>
      </c>
      <c r="C26" s="266">
        <v>0</v>
      </c>
      <c r="D26" s="266">
        <v>0</v>
      </c>
      <c r="E26" s="266">
        <v>0</v>
      </c>
      <c r="F26" s="266">
        <v>0</v>
      </c>
      <c r="G26" s="266">
        <v>0</v>
      </c>
      <c r="H26" s="266">
        <v>0</v>
      </c>
      <c r="I26" s="266">
        <v>0</v>
      </c>
      <c r="J26" s="328">
        <v>0</v>
      </c>
      <c r="K26" s="266">
        <v>0</v>
      </c>
      <c r="L26" s="266">
        <v>0</v>
      </c>
      <c r="M26" s="361">
        <v>0</v>
      </c>
      <c r="N26" s="321"/>
      <c r="O26"/>
      <c r="P26"/>
      <c r="Q26"/>
      <c r="R26"/>
    </row>
    <row r="27" spans="1:18" ht="12.75">
      <c r="A27" s="265" t="s">
        <v>121</v>
      </c>
      <c r="B27" s="266">
        <v>20</v>
      </c>
      <c r="C27" s="266">
        <v>0</v>
      </c>
      <c r="D27" s="266">
        <v>0</v>
      </c>
      <c r="E27" s="266">
        <v>0</v>
      </c>
      <c r="F27" s="266">
        <v>0</v>
      </c>
      <c r="G27" s="266">
        <v>0</v>
      </c>
      <c r="H27" s="266">
        <v>0</v>
      </c>
      <c r="I27" s="266">
        <v>0</v>
      </c>
      <c r="J27" s="328">
        <v>0</v>
      </c>
      <c r="K27" s="266">
        <v>0</v>
      </c>
      <c r="L27" s="266">
        <v>0</v>
      </c>
      <c r="M27" s="361">
        <v>0</v>
      </c>
      <c r="N27" s="321"/>
      <c r="O27"/>
      <c r="P27"/>
      <c r="Q27"/>
      <c r="R27"/>
    </row>
    <row r="28" spans="1:18" ht="12.75">
      <c r="A28" s="265" t="s">
        <v>122</v>
      </c>
      <c r="B28" s="266">
        <v>21</v>
      </c>
      <c r="C28" s="266">
        <v>0</v>
      </c>
      <c r="D28" s="266">
        <v>0</v>
      </c>
      <c r="E28" s="266">
        <v>0</v>
      </c>
      <c r="F28" s="266">
        <v>0</v>
      </c>
      <c r="G28" s="266">
        <v>0</v>
      </c>
      <c r="H28" s="266">
        <v>0</v>
      </c>
      <c r="I28" s="266">
        <v>0</v>
      </c>
      <c r="J28" s="328">
        <v>0</v>
      </c>
      <c r="K28" s="266">
        <v>0</v>
      </c>
      <c r="L28" s="266">
        <v>0</v>
      </c>
      <c r="M28" s="361">
        <v>0</v>
      </c>
      <c r="N28" s="321"/>
      <c r="O28"/>
      <c r="P28"/>
      <c r="Q28"/>
      <c r="R28"/>
    </row>
    <row r="29" spans="1:18" ht="12.75">
      <c r="A29" s="265" t="s">
        <v>123</v>
      </c>
      <c r="B29" s="266">
        <v>22</v>
      </c>
      <c r="C29" s="266">
        <v>0</v>
      </c>
      <c r="D29" s="266">
        <v>0</v>
      </c>
      <c r="E29" s="266">
        <v>0</v>
      </c>
      <c r="F29" s="266">
        <v>0</v>
      </c>
      <c r="G29" s="266">
        <v>0</v>
      </c>
      <c r="H29" s="266">
        <v>0</v>
      </c>
      <c r="I29" s="266">
        <v>0</v>
      </c>
      <c r="J29" s="328">
        <v>0</v>
      </c>
      <c r="K29" s="266">
        <v>0</v>
      </c>
      <c r="L29" s="266">
        <v>0</v>
      </c>
      <c r="M29" s="361">
        <v>0</v>
      </c>
      <c r="N29" s="321"/>
      <c r="O29"/>
      <c r="P29"/>
      <c r="Q29"/>
      <c r="R29"/>
    </row>
    <row r="30" spans="1:18" ht="12.75">
      <c r="A30" s="265" t="s">
        <v>124</v>
      </c>
      <c r="B30" s="266">
        <v>20</v>
      </c>
      <c r="C30" s="266">
        <v>0</v>
      </c>
      <c r="D30" s="266">
        <v>0</v>
      </c>
      <c r="E30" s="266">
        <v>0</v>
      </c>
      <c r="F30" s="266">
        <v>0</v>
      </c>
      <c r="G30" s="266">
        <v>0</v>
      </c>
      <c r="H30" s="266">
        <v>0</v>
      </c>
      <c r="I30" s="266">
        <v>0</v>
      </c>
      <c r="J30" s="328">
        <v>0</v>
      </c>
      <c r="K30" s="266">
        <v>0</v>
      </c>
      <c r="L30" s="266">
        <v>0</v>
      </c>
      <c r="M30" s="361">
        <v>0</v>
      </c>
      <c r="N30" s="321"/>
      <c r="O30"/>
      <c r="P30"/>
      <c r="Q30"/>
      <c r="R30"/>
    </row>
    <row r="31" spans="1:18" ht="12.75">
      <c r="A31" s="265" t="s">
        <v>125</v>
      </c>
      <c r="B31" s="266">
        <v>23</v>
      </c>
      <c r="C31" s="266">
        <v>0</v>
      </c>
      <c r="D31" s="266">
        <v>0</v>
      </c>
      <c r="E31" s="266">
        <v>0</v>
      </c>
      <c r="F31" s="266">
        <v>0</v>
      </c>
      <c r="G31" s="266">
        <v>0</v>
      </c>
      <c r="H31" s="266">
        <v>0</v>
      </c>
      <c r="I31" s="266">
        <v>0</v>
      </c>
      <c r="J31" s="328">
        <v>0</v>
      </c>
      <c r="K31" s="266">
        <v>0</v>
      </c>
      <c r="L31" s="266">
        <v>0</v>
      </c>
      <c r="M31" s="361">
        <v>0</v>
      </c>
      <c r="N31" s="180"/>
      <c r="O31"/>
      <c r="P31"/>
      <c r="Q31"/>
      <c r="R31"/>
    </row>
    <row r="32" spans="1:18" ht="12.75">
      <c r="A32" s="265" t="s">
        <v>126</v>
      </c>
      <c r="B32" s="266">
        <v>22</v>
      </c>
      <c r="C32" s="266">
        <v>0</v>
      </c>
      <c r="D32" s="266">
        <v>0</v>
      </c>
      <c r="E32" s="266">
        <v>0</v>
      </c>
      <c r="F32" s="266">
        <v>0</v>
      </c>
      <c r="G32" s="199" t="s">
        <v>26</v>
      </c>
      <c r="H32" s="199" t="s">
        <v>26</v>
      </c>
      <c r="I32" s="266">
        <v>0</v>
      </c>
      <c r="J32" s="328">
        <v>0</v>
      </c>
      <c r="K32" s="266">
        <v>0</v>
      </c>
      <c r="L32" s="266">
        <v>0</v>
      </c>
      <c r="M32" s="328">
        <v>0</v>
      </c>
      <c r="N32" s="321"/>
      <c r="O32"/>
      <c r="P32"/>
      <c r="Q32"/>
      <c r="R32"/>
    </row>
    <row r="33" spans="1:18" ht="12.75">
      <c r="A33" s="155" t="s">
        <v>127</v>
      </c>
      <c r="B33" s="199">
        <v>20</v>
      </c>
      <c r="C33" s="199">
        <v>0</v>
      </c>
      <c r="D33" s="199">
        <v>0</v>
      </c>
      <c r="E33" s="199">
        <v>100</v>
      </c>
      <c r="F33" s="199">
        <v>320</v>
      </c>
      <c r="G33" s="199" t="s">
        <v>26</v>
      </c>
      <c r="H33" s="199" t="s">
        <v>26</v>
      </c>
      <c r="I33" s="199">
        <v>0</v>
      </c>
      <c r="J33" s="200">
        <v>0</v>
      </c>
      <c r="K33" s="199">
        <v>100</v>
      </c>
      <c r="L33" s="199">
        <v>320</v>
      </c>
      <c r="M33" s="361">
        <v>16</v>
      </c>
      <c r="N33" s="160"/>
      <c r="O33"/>
      <c r="P33"/>
      <c r="Q33"/>
      <c r="R33"/>
    </row>
    <row r="34" spans="1:18" ht="12.75">
      <c r="A34" s="155"/>
      <c r="B34" s="199"/>
      <c r="C34" s="199"/>
      <c r="D34" s="199"/>
      <c r="E34" s="199"/>
      <c r="F34" s="199"/>
      <c r="G34" s="199"/>
      <c r="H34" s="199"/>
      <c r="I34" s="199"/>
      <c r="J34" s="362"/>
      <c r="K34" s="199"/>
      <c r="L34" s="199"/>
      <c r="M34" s="286"/>
      <c r="N34" s="160"/>
      <c r="O34"/>
      <c r="P34"/>
      <c r="Q34"/>
      <c r="R34"/>
    </row>
    <row r="35" spans="1:18" ht="12.75">
      <c r="A35" s="274" t="s">
        <v>65</v>
      </c>
      <c r="B35" s="278">
        <v>253</v>
      </c>
      <c r="C35" s="278">
        <v>449630</v>
      </c>
      <c r="D35" s="278">
        <v>13600</v>
      </c>
      <c r="E35" s="278">
        <v>48065</v>
      </c>
      <c r="F35" s="278">
        <v>1471</v>
      </c>
      <c r="G35" s="280" t="s">
        <v>26</v>
      </c>
      <c r="H35" s="280" t="s">
        <v>26</v>
      </c>
      <c r="I35" s="278">
        <v>6725</v>
      </c>
      <c r="J35" s="278">
        <v>213</v>
      </c>
      <c r="K35" s="278">
        <v>531719</v>
      </c>
      <c r="L35" s="278">
        <v>16112</v>
      </c>
      <c r="M35" s="360">
        <f aca="true" t="shared" si="1" ref="M35:M43">(L35/B35)</f>
        <v>63.683794466403164</v>
      </c>
      <c r="N35" s="152"/>
      <c r="O35"/>
      <c r="P35"/>
      <c r="Q35"/>
      <c r="R35"/>
    </row>
    <row r="36" spans="1:18" ht="12.75">
      <c r="A36" s="274"/>
      <c r="B36" s="278"/>
      <c r="C36" s="278"/>
      <c r="D36" s="278"/>
      <c r="E36" s="278"/>
      <c r="F36" s="278"/>
      <c r="G36" s="280"/>
      <c r="H36" s="280"/>
      <c r="I36" s="278"/>
      <c r="J36" s="278"/>
      <c r="K36" s="278"/>
      <c r="L36" s="278"/>
      <c r="M36" s="360"/>
      <c r="N36" s="152"/>
      <c r="O36"/>
      <c r="P36"/>
      <c r="Q36"/>
      <c r="R36"/>
    </row>
    <row r="37" spans="1:18" ht="12.75">
      <c r="A37" s="178" t="s">
        <v>300</v>
      </c>
      <c r="B37" s="199">
        <v>22</v>
      </c>
      <c r="C37" s="199">
        <v>1236</v>
      </c>
      <c r="D37" s="199">
        <v>42</v>
      </c>
      <c r="E37" s="199">
        <v>3545</v>
      </c>
      <c r="F37" s="199">
        <v>121</v>
      </c>
      <c r="G37" s="286" t="s">
        <v>26</v>
      </c>
      <c r="H37" s="286" t="s">
        <v>26</v>
      </c>
      <c r="I37" s="199">
        <v>420</v>
      </c>
      <c r="J37" s="199">
        <v>17</v>
      </c>
      <c r="K37" s="199">
        <v>7070</v>
      </c>
      <c r="L37" s="199">
        <v>243</v>
      </c>
      <c r="M37" s="361">
        <f t="shared" si="1"/>
        <v>11.045454545454545</v>
      </c>
      <c r="N37" s="152"/>
      <c r="O37"/>
      <c r="P37"/>
      <c r="Q37"/>
      <c r="R37"/>
    </row>
    <row r="38" spans="1:18" ht="12.75">
      <c r="A38" s="178" t="s">
        <v>217</v>
      </c>
      <c r="B38" s="199">
        <v>20</v>
      </c>
      <c r="C38" s="199">
        <v>4077</v>
      </c>
      <c r="D38" s="199">
        <v>135</v>
      </c>
      <c r="E38" s="199">
        <v>2484</v>
      </c>
      <c r="F38" s="199">
        <v>83</v>
      </c>
      <c r="G38" s="286" t="s">
        <v>26</v>
      </c>
      <c r="H38" s="286" t="s">
        <v>26</v>
      </c>
      <c r="I38" s="199">
        <v>637</v>
      </c>
      <c r="J38" s="199">
        <v>21</v>
      </c>
      <c r="K38" s="199">
        <v>9213</v>
      </c>
      <c r="L38" s="199">
        <v>304</v>
      </c>
      <c r="M38" s="361">
        <f t="shared" si="1"/>
        <v>15.2</v>
      </c>
      <c r="N38" s="153"/>
      <c r="O38"/>
      <c r="P38"/>
      <c r="Q38"/>
      <c r="R38"/>
    </row>
    <row r="39" spans="1:18" ht="12.75">
      <c r="A39" s="178" t="s">
        <v>218</v>
      </c>
      <c r="B39" s="199">
        <v>19</v>
      </c>
      <c r="C39" s="199">
        <v>33839</v>
      </c>
      <c r="D39" s="199">
        <v>1091</v>
      </c>
      <c r="E39" s="199">
        <v>5271</v>
      </c>
      <c r="F39" s="199">
        <v>170</v>
      </c>
      <c r="G39" s="199">
        <v>55</v>
      </c>
      <c r="H39" s="199">
        <v>1.6</v>
      </c>
      <c r="I39" s="199">
        <v>717</v>
      </c>
      <c r="J39" s="199">
        <v>24</v>
      </c>
      <c r="K39" s="199">
        <v>43942</v>
      </c>
      <c r="L39" s="199">
        <v>1415</v>
      </c>
      <c r="M39" s="361">
        <f t="shared" si="1"/>
        <v>74.47368421052632</v>
      </c>
      <c r="N39" s="152"/>
      <c r="O39"/>
      <c r="P39"/>
      <c r="Q39"/>
      <c r="R39"/>
    </row>
    <row r="40" spans="1:18" ht="12.75">
      <c r="A40" s="178" t="s">
        <v>219</v>
      </c>
      <c r="B40" s="199">
        <v>23</v>
      </c>
      <c r="C40" s="199">
        <v>139550</v>
      </c>
      <c r="D40" s="199">
        <v>4454</v>
      </c>
      <c r="E40" s="199">
        <v>9164</v>
      </c>
      <c r="F40" s="199">
        <v>294</v>
      </c>
      <c r="G40" s="199" t="s">
        <v>26</v>
      </c>
      <c r="H40" s="199" t="s">
        <v>26</v>
      </c>
      <c r="I40" s="199">
        <v>1583</v>
      </c>
      <c r="J40" s="199">
        <v>50.4</v>
      </c>
      <c r="K40" s="199">
        <v>154902</v>
      </c>
      <c r="L40" s="199">
        <v>4947</v>
      </c>
      <c r="M40" s="361">
        <f t="shared" si="1"/>
        <v>215.08695652173913</v>
      </c>
      <c r="N40" s="152"/>
      <c r="O40"/>
      <c r="P40"/>
      <c r="Q40"/>
      <c r="R40"/>
    </row>
    <row r="41" spans="1:18" ht="12.75">
      <c r="A41" s="178" t="s">
        <v>220</v>
      </c>
      <c r="B41" s="199">
        <v>20</v>
      </c>
      <c r="C41" s="199">
        <v>140680</v>
      </c>
      <c r="D41" s="199">
        <v>4193</v>
      </c>
      <c r="E41" s="199">
        <v>11635</v>
      </c>
      <c r="F41" s="199">
        <v>348</v>
      </c>
      <c r="G41" s="199" t="s">
        <v>26</v>
      </c>
      <c r="H41" s="199" t="s">
        <v>26</v>
      </c>
      <c r="I41" s="199">
        <v>621</v>
      </c>
      <c r="J41" s="199">
        <v>20.2</v>
      </c>
      <c r="K41" s="199">
        <v>157458</v>
      </c>
      <c r="L41" s="267">
        <v>4695</v>
      </c>
      <c r="M41" s="361">
        <f t="shared" si="1"/>
        <v>234.75</v>
      </c>
      <c r="N41" s="152"/>
      <c r="O41"/>
      <c r="P41"/>
      <c r="Q41"/>
      <c r="R41"/>
    </row>
    <row r="42" spans="1:18" ht="12.75">
      <c r="A42" s="178" t="s">
        <v>221</v>
      </c>
      <c r="B42" s="199">
        <v>20</v>
      </c>
      <c r="C42" s="199">
        <v>97381</v>
      </c>
      <c r="D42" s="199">
        <v>2775</v>
      </c>
      <c r="E42" s="199">
        <v>11397</v>
      </c>
      <c r="F42" s="199">
        <v>327</v>
      </c>
      <c r="G42" s="199">
        <v>10</v>
      </c>
      <c r="H42" s="199">
        <v>0.3</v>
      </c>
      <c r="I42" s="199">
        <v>24</v>
      </c>
      <c r="J42" s="199">
        <v>0.9</v>
      </c>
      <c r="K42" s="199">
        <v>115298</v>
      </c>
      <c r="L42" s="267">
        <v>3290</v>
      </c>
      <c r="M42" s="361">
        <f t="shared" si="1"/>
        <v>164.5</v>
      </c>
      <c r="N42" s="153"/>
      <c r="O42"/>
      <c r="P42"/>
      <c r="Q42"/>
      <c r="R42"/>
    </row>
    <row r="43" spans="1:18" ht="12.75">
      <c r="A43" s="178" t="s">
        <v>222</v>
      </c>
      <c r="B43" s="199">
        <v>22</v>
      </c>
      <c r="C43" s="199">
        <v>30234</v>
      </c>
      <c r="D43" s="199">
        <v>834</v>
      </c>
      <c r="E43" s="199">
        <v>4569</v>
      </c>
      <c r="F43" s="199">
        <v>127</v>
      </c>
      <c r="G43" s="199">
        <v>7</v>
      </c>
      <c r="H43" s="199">
        <v>0.2</v>
      </c>
      <c r="I43" s="199">
        <v>1308</v>
      </c>
      <c r="J43" s="199">
        <v>32.5</v>
      </c>
      <c r="K43" s="199">
        <v>39788</v>
      </c>
      <c r="L43" s="267">
        <v>2056</v>
      </c>
      <c r="M43" s="361">
        <f t="shared" si="1"/>
        <v>93.45454545454545</v>
      </c>
      <c r="N43" s="153"/>
      <c r="O43"/>
      <c r="P43"/>
      <c r="Q43"/>
      <c r="R43"/>
    </row>
    <row r="44" spans="1:18" ht="12.75">
      <c r="A44" s="178" t="s">
        <v>223</v>
      </c>
      <c r="B44" s="199">
        <v>22</v>
      </c>
      <c r="C44" s="199" t="s">
        <v>26</v>
      </c>
      <c r="D44" s="199" t="s">
        <v>26</v>
      </c>
      <c r="E44" s="199" t="s">
        <v>26</v>
      </c>
      <c r="F44" s="199" t="s">
        <v>26</v>
      </c>
      <c r="G44" s="199" t="s">
        <v>26</v>
      </c>
      <c r="H44" s="199" t="s">
        <v>26</v>
      </c>
      <c r="I44" s="199" t="s">
        <v>26</v>
      </c>
      <c r="J44" s="199" t="s">
        <v>26</v>
      </c>
      <c r="K44" s="199" t="s">
        <v>26</v>
      </c>
      <c r="L44" s="267" t="s">
        <v>26</v>
      </c>
      <c r="M44" s="200" t="s">
        <v>26</v>
      </c>
      <c r="N44" s="152"/>
      <c r="O44"/>
      <c r="P44"/>
      <c r="Q44"/>
      <c r="R44"/>
    </row>
    <row r="45" spans="1:18" ht="12.75">
      <c r="A45" s="178" t="s">
        <v>392</v>
      </c>
      <c r="B45" s="199">
        <v>22</v>
      </c>
      <c r="C45" s="199" t="s">
        <v>26</v>
      </c>
      <c r="D45" s="199" t="s">
        <v>26</v>
      </c>
      <c r="E45" s="199"/>
      <c r="F45" s="362"/>
      <c r="G45" s="199" t="s">
        <v>26</v>
      </c>
      <c r="H45" s="199" t="s">
        <v>26</v>
      </c>
      <c r="I45" s="199" t="s">
        <v>26</v>
      </c>
      <c r="J45" s="199" t="s">
        <v>26</v>
      </c>
      <c r="K45" s="199">
        <v>10</v>
      </c>
      <c r="L45" s="267">
        <v>3.2</v>
      </c>
      <c r="M45" s="361">
        <f aca="true" t="shared" si="2" ref="M45:M52">(L45/B45)</f>
        <v>0.14545454545454548</v>
      </c>
      <c r="N45" s="152"/>
      <c r="O45"/>
      <c r="P45"/>
      <c r="Q45"/>
      <c r="R45"/>
    </row>
    <row r="46" spans="1:18" ht="12.75">
      <c r="A46" s="155" t="s">
        <v>224</v>
      </c>
      <c r="B46" s="199">
        <v>22</v>
      </c>
      <c r="C46" s="199">
        <v>0</v>
      </c>
      <c r="D46" s="199">
        <v>0</v>
      </c>
      <c r="E46" s="199">
        <v>0</v>
      </c>
      <c r="F46" s="199">
        <v>0</v>
      </c>
      <c r="G46" s="199">
        <v>0</v>
      </c>
      <c r="H46" s="199">
        <v>0</v>
      </c>
      <c r="I46" s="199">
        <v>0</v>
      </c>
      <c r="J46" s="199">
        <v>0</v>
      </c>
      <c r="K46" s="199">
        <v>0</v>
      </c>
      <c r="L46" s="267">
        <v>0</v>
      </c>
      <c r="M46" s="361">
        <f t="shared" si="2"/>
        <v>0</v>
      </c>
      <c r="N46" s="152"/>
      <c r="O46"/>
      <c r="P46"/>
      <c r="Q46"/>
      <c r="R46"/>
    </row>
    <row r="47" spans="1:18" ht="12.75">
      <c r="A47" s="155" t="s">
        <v>225</v>
      </c>
      <c r="B47" s="199">
        <v>21</v>
      </c>
      <c r="C47" s="199">
        <v>0</v>
      </c>
      <c r="D47" s="199">
        <v>0</v>
      </c>
      <c r="E47" s="199">
        <v>0</v>
      </c>
      <c r="F47" s="199">
        <v>0</v>
      </c>
      <c r="G47" s="199">
        <v>0</v>
      </c>
      <c r="H47" s="199">
        <v>0</v>
      </c>
      <c r="I47" s="199">
        <v>1146</v>
      </c>
      <c r="J47" s="199">
        <v>38.8</v>
      </c>
      <c r="K47" s="199">
        <v>1146</v>
      </c>
      <c r="L47" s="267">
        <v>39</v>
      </c>
      <c r="M47" s="361">
        <f t="shared" si="2"/>
        <v>1.8571428571428572</v>
      </c>
      <c r="N47" s="152"/>
      <c r="O47"/>
      <c r="P47"/>
      <c r="Q47"/>
      <c r="R47"/>
    </row>
    <row r="48" spans="1:18" ht="12.75">
      <c r="A48" s="251" t="s">
        <v>226</v>
      </c>
      <c r="B48" s="5">
        <v>20</v>
      </c>
      <c r="C48" s="5">
        <v>2633</v>
      </c>
      <c r="D48" s="295">
        <v>76.01</v>
      </c>
      <c r="E48" s="5">
        <v>0</v>
      </c>
      <c r="F48" s="295">
        <v>0</v>
      </c>
      <c r="G48" s="5">
        <v>0</v>
      </c>
      <c r="H48" s="295">
        <v>0</v>
      </c>
      <c r="I48" s="5">
        <v>259</v>
      </c>
      <c r="J48" s="295">
        <v>8.8</v>
      </c>
      <c r="K48" s="5">
        <v>2892</v>
      </c>
      <c r="L48" s="323">
        <v>85</v>
      </c>
      <c r="M48" s="361">
        <f t="shared" si="2"/>
        <v>4.25</v>
      </c>
      <c r="N48" s="152"/>
      <c r="O48"/>
      <c r="P48"/>
      <c r="Q48"/>
      <c r="R48"/>
    </row>
    <row r="49" spans="1:18" ht="12.75">
      <c r="A49" s="251"/>
      <c r="B49" s="5"/>
      <c r="C49" s="5"/>
      <c r="D49" s="295"/>
      <c r="E49" s="5"/>
      <c r="F49" s="295"/>
      <c r="G49" s="5"/>
      <c r="H49" s="295"/>
      <c r="I49" s="5"/>
      <c r="J49" s="295"/>
      <c r="K49" s="5"/>
      <c r="L49" s="323"/>
      <c r="M49" s="361"/>
      <c r="N49" s="152"/>
      <c r="O49"/>
      <c r="P49"/>
      <c r="Q49"/>
      <c r="R49"/>
    </row>
    <row r="50" spans="1:18" ht="12.75">
      <c r="A50" s="274" t="s">
        <v>66</v>
      </c>
      <c r="B50" s="275">
        <v>254</v>
      </c>
      <c r="C50" s="275">
        <v>246443</v>
      </c>
      <c r="D50" s="297">
        <v>6571.6</v>
      </c>
      <c r="E50" s="275">
        <v>1</v>
      </c>
      <c r="F50" s="297">
        <v>0.03</v>
      </c>
      <c r="G50" s="275">
        <v>7621</v>
      </c>
      <c r="H50" s="297">
        <v>331.6</v>
      </c>
      <c r="I50" s="275">
        <v>128193</v>
      </c>
      <c r="J50" s="297">
        <v>5171.1</v>
      </c>
      <c r="K50" s="275">
        <v>382258</v>
      </c>
      <c r="L50" s="315">
        <v>12452</v>
      </c>
      <c r="M50" s="360">
        <f t="shared" si="2"/>
        <v>49.023622047244096</v>
      </c>
      <c r="N50" s="2"/>
      <c r="O50"/>
      <c r="P50"/>
      <c r="Q50"/>
      <c r="R50"/>
    </row>
    <row r="51" spans="1:18" ht="12.75">
      <c r="A51" s="2" t="s">
        <v>128</v>
      </c>
      <c r="B51" s="275">
        <v>251</v>
      </c>
      <c r="C51" s="275">
        <v>111324</v>
      </c>
      <c r="D51" s="297">
        <v>1810.99</v>
      </c>
      <c r="E51" s="275">
        <v>70</v>
      </c>
      <c r="F51" s="297">
        <v>1.98</v>
      </c>
      <c r="G51" s="275">
        <v>801</v>
      </c>
      <c r="H51" s="297">
        <v>21.17</v>
      </c>
      <c r="I51" s="275">
        <v>25839</v>
      </c>
      <c r="J51" s="297">
        <v>644.21</v>
      </c>
      <c r="K51" s="275">
        <v>138034</v>
      </c>
      <c r="L51" s="315">
        <v>2478.36</v>
      </c>
      <c r="M51" s="361">
        <f t="shared" si="2"/>
        <v>9.87394422310757</v>
      </c>
      <c r="N51" s="152"/>
      <c r="O51"/>
      <c r="P51"/>
      <c r="Q51"/>
      <c r="R51"/>
    </row>
    <row r="52" spans="1:18" ht="12.75">
      <c r="A52" s="363" t="s">
        <v>67</v>
      </c>
      <c r="B52" s="275">
        <v>247</v>
      </c>
      <c r="C52" s="275">
        <v>79552</v>
      </c>
      <c r="D52" s="297">
        <v>1276.33</v>
      </c>
      <c r="E52" s="275">
        <v>2372</v>
      </c>
      <c r="F52" s="297">
        <v>78.32</v>
      </c>
      <c r="G52" s="275">
        <v>5668</v>
      </c>
      <c r="H52" s="297">
        <v>115.68</v>
      </c>
      <c r="I52" s="275">
        <v>17991</v>
      </c>
      <c r="J52" s="297">
        <v>452.53</v>
      </c>
      <c r="K52" s="275">
        <v>105583</v>
      </c>
      <c r="L52" s="315">
        <v>1922.86</v>
      </c>
      <c r="M52" s="361">
        <f t="shared" si="2"/>
        <v>7.784858299595141</v>
      </c>
      <c r="N52" s="276"/>
      <c r="O52"/>
      <c r="P52"/>
      <c r="Q52"/>
      <c r="R52"/>
    </row>
    <row r="53" spans="1:18" ht="12.75">
      <c r="A53" s="364"/>
      <c r="B53" s="282"/>
      <c r="C53" s="282"/>
      <c r="D53" s="365"/>
      <c r="E53" s="282"/>
      <c r="F53" s="365"/>
      <c r="G53" s="282"/>
      <c r="H53" s="365"/>
      <c r="I53" s="282"/>
      <c r="J53" s="365"/>
      <c r="K53" s="282"/>
      <c r="L53" s="366"/>
      <c r="M53" s="367"/>
      <c r="N53" s="276"/>
      <c r="O53"/>
      <c r="P53"/>
      <c r="Q53"/>
      <c r="R53"/>
    </row>
    <row r="54" spans="1:18" ht="12.75">
      <c r="A54" s="160"/>
      <c r="B54" s="160"/>
      <c r="C54" s="160"/>
      <c r="D54" s="368"/>
      <c r="E54" s="286"/>
      <c r="F54" s="287"/>
      <c r="G54" s="286"/>
      <c r="H54" s="287"/>
      <c r="I54" s="286"/>
      <c r="J54" s="287"/>
      <c r="K54" s="160"/>
      <c r="L54" s="368"/>
      <c r="M54" s="287"/>
      <c r="N54" s="152"/>
      <c r="O54"/>
      <c r="P54"/>
      <c r="Q54"/>
      <c r="R54"/>
    </row>
    <row r="55" spans="1:18" ht="12.75">
      <c r="A55" s="178"/>
      <c r="B55" s="3"/>
      <c r="C55" s="3"/>
      <c r="D55" s="3"/>
      <c r="E55" s="3"/>
      <c r="F55" s="3"/>
      <c r="G55" s="3"/>
      <c r="H55" s="3"/>
      <c r="I55" s="3"/>
      <c r="J55" s="369"/>
      <c r="K55" s="3"/>
      <c r="L55" s="369"/>
      <c r="M55" s="153"/>
      <c r="N55" s="152"/>
      <c r="O55"/>
      <c r="P55"/>
      <c r="Q55"/>
      <c r="R55"/>
    </row>
    <row r="56" spans="1:18" ht="12.75">
      <c r="A56" s="152" t="s">
        <v>393</v>
      </c>
      <c r="B56" s="152"/>
      <c r="C56" s="152"/>
      <c r="D56" s="152"/>
      <c r="E56" s="152"/>
      <c r="F56" s="152"/>
      <c r="G56" s="152"/>
      <c r="H56" s="152"/>
      <c r="I56" s="152"/>
      <c r="J56" s="370"/>
      <c r="K56" s="152"/>
      <c r="L56" s="370"/>
      <c r="M56" s="153"/>
      <c r="N56" s="152"/>
      <c r="O56"/>
      <c r="P56"/>
      <c r="Q56"/>
      <c r="R56"/>
    </row>
    <row r="57" spans="1:18" ht="12.75">
      <c r="A57" s="152" t="s">
        <v>394</v>
      </c>
      <c r="B57" s="152"/>
      <c r="C57" s="152"/>
      <c r="D57" s="152"/>
      <c r="E57" s="152"/>
      <c r="F57" s="152"/>
      <c r="G57" s="152"/>
      <c r="H57" s="152"/>
      <c r="I57" s="152"/>
      <c r="J57" s="370"/>
      <c r="K57" s="152"/>
      <c r="L57" s="370"/>
      <c r="M57" s="153"/>
      <c r="N57" s="152"/>
      <c r="O57"/>
      <c r="P57"/>
      <c r="Q57"/>
      <c r="R57"/>
    </row>
    <row r="58" spans="1:18" ht="12.75">
      <c r="A58" s="152" t="s">
        <v>382</v>
      </c>
      <c r="B58" s="152"/>
      <c r="C58" s="152"/>
      <c r="D58" s="152"/>
      <c r="E58" s="152"/>
      <c r="F58" s="152"/>
      <c r="G58" s="152"/>
      <c r="H58" s="152"/>
      <c r="I58" s="152"/>
      <c r="J58" s="370"/>
      <c r="K58" s="152"/>
      <c r="L58" s="152"/>
      <c r="M58" s="153"/>
      <c r="N58" s="152"/>
      <c r="O58"/>
      <c r="P58"/>
      <c r="Q58"/>
      <c r="R58"/>
    </row>
    <row r="59" spans="1:18" ht="12.75">
      <c r="A59" s="358" t="s">
        <v>395</v>
      </c>
      <c r="B59" s="195"/>
      <c r="C59" s="168"/>
      <c r="D59" s="168"/>
      <c r="E59" s="168"/>
      <c r="F59" s="168"/>
      <c r="G59" s="168"/>
      <c r="H59" s="168"/>
      <c r="I59" s="168"/>
      <c r="J59" s="371"/>
      <c r="K59" s="168"/>
      <c r="L59" s="168"/>
      <c r="M59" s="259"/>
      <c r="N59" s="152"/>
      <c r="O59"/>
      <c r="P59"/>
      <c r="Q59"/>
      <c r="R59"/>
    </row>
    <row r="60" spans="1:18" ht="12.75">
      <c r="A60" s="302"/>
      <c r="B60" s="160"/>
      <c r="C60" s="160"/>
      <c r="D60" s="160"/>
      <c r="E60" s="160"/>
      <c r="F60" s="160"/>
      <c r="G60" s="160"/>
      <c r="H60" s="160"/>
      <c r="I60" s="160"/>
      <c r="J60" s="368"/>
      <c r="K60" s="160"/>
      <c r="L60" s="160"/>
      <c r="M60" s="286"/>
      <c r="N60" s="152"/>
      <c r="O60"/>
      <c r="P60"/>
      <c r="Q60"/>
      <c r="R60"/>
    </row>
    <row r="61" spans="1:18" ht="12.75">
      <c r="A61" s="302"/>
      <c r="B61" s="160"/>
      <c r="C61" s="160"/>
      <c r="D61" s="160"/>
      <c r="E61" s="160"/>
      <c r="F61" s="160"/>
      <c r="G61" s="160"/>
      <c r="H61" s="160"/>
      <c r="I61" s="160"/>
      <c r="J61" s="368"/>
      <c r="K61" s="160"/>
      <c r="L61" s="160"/>
      <c r="M61" s="286"/>
      <c r="N61" s="152"/>
      <c r="O61"/>
      <c r="P61"/>
      <c r="Q61"/>
      <c r="R61"/>
    </row>
    <row r="62" spans="1:18" ht="12.75">
      <c r="A62" s="477" t="s">
        <v>664</v>
      </c>
      <c r="B62" s="160"/>
      <c r="C62" s="160"/>
      <c r="D62" s="160"/>
      <c r="E62" s="160"/>
      <c r="F62" s="160"/>
      <c r="G62" s="160"/>
      <c r="H62" s="160"/>
      <c r="I62" s="160"/>
      <c r="J62" s="368"/>
      <c r="K62" s="160"/>
      <c r="L62" s="160"/>
      <c r="M62" s="286"/>
      <c r="N62" s="152"/>
      <c r="O62"/>
      <c r="P62"/>
      <c r="Q62"/>
      <c r="R62"/>
    </row>
    <row r="63" spans="1:18" ht="12.75">
      <c r="A63" s="178"/>
      <c r="B63" s="3"/>
      <c r="C63" s="3"/>
      <c r="D63" s="3"/>
      <c r="E63" s="3"/>
      <c r="F63" s="3"/>
      <c r="G63" s="3"/>
      <c r="H63" s="3"/>
      <c r="I63" s="3"/>
      <c r="J63" s="369"/>
      <c r="K63" s="3"/>
      <c r="L63" s="3"/>
      <c r="M63" s="153"/>
      <c r="N63" s="152"/>
      <c r="O63"/>
      <c r="P63"/>
      <c r="Q63"/>
      <c r="R63"/>
    </row>
  </sheetData>
  <hyperlinks>
    <hyperlink ref="A2" location="'BSE FMC'!A1" display="BSEFMC "/>
    <hyperlink ref="A56" location="'Options time series-BSE '!A1" display="Sensex Futures"/>
    <hyperlink ref="A57" location="'BSE 200'!A1" display="BSE200 "/>
    <hyperlink ref="A58" location="'Options time series-BSE '!A1" display="Sensex Futures"/>
    <hyperlink ref="A8" location="'Options time series-BSE '!A1" display="Sensex Futures"/>
    <hyperlink ref="A10" location="'Options time series-BSE '!A1" display="Stock Futures"/>
    <hyperlink ref="A12" location="'Options time series-BSE '!A1" display="Sensex Options"/>
    <hyperlink ref="F8" location="'Options time series-NSE '!A1" display="Nifty Futures"/>
    <hyperlink ref="F10" location="'Options time series-NSE '!A1" display="Stock Futures"/>
    <hyperlink ref="F12" location="'Options time series-NSE '!A1" display="Nifty Options"/>
    <hyperlink ref="A4" location="'Options time series-BSE '!A1" display="Sensex Futures"/>
    <hyperlink ref="A5" location="'BSE 500'!A1" tooltip="Time series on BSE TECK" display="BSE500 "/>
    <hyperlink ref="A6" location="'Options time series-BSE '!A1" display="Stock Futures"/>
    <hyperlink ref="A51" location="'CNX Nifty Junior'!A1" display="CNX Nifty Junior"/>
    <hyperlink ref="A7" location="'BSE CD'!A1" tooltip="Time Series on BSE 200" display="BSE CD "/>
    <hyperlink ref="A9" location="'BSE HC'!A1" tooltip="Time Series on BSE IT" display="BSE HC "/>
    <hyperlink ref="A52" location="'BSE 500'!A1" display="BSE500 "/>
    <hyperlink ref="F55" location="'Options time series-BSE '!A1" display="Sensex Options"/>
    <hyperlink ref="F59" location="'Options time series-NSE '!A1" display="Stock Options"/>
    <hyperlink ref="F56" location="'Options time series-NSE '!A1" display="Nifty Futures"/>
    <hyperlink ref="F58" location="'Options time series-NSE '!A1" display="Nifty Futures"/>
    <hyperlink ref="F63" location="'Options time series-BSE '!A1" display="Stock Futures"/>
    <hyperlink ref="F4" location="'Options time series-NSE '!A1" display="Nifty Futures"/>
    <hyperlink ref="F6" location="'Options time series-NSE '!A1" display="Stock Futures"/>
    <hyperlink ref="F11" location="'BSE PSU'!A1" display="BSEPSU "/>
    <hyperlink ref="A62" location="'Table-13-a'!A1" display="Back"/>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R36"/>
  <sheetViews>
    <sheetView workbookViewId="0" topLeftCell="A1">
      <selection activeCell="A36" sqref="A36"/>
    </sheetView>
  </sheetViews>
  <sheetFormatPr defaultColWidth="9.140625" defaultRowHeight="12.75"/>
  <cols>
    <col min="1" max="1" width="21.140625" style="8" customWidth="1"/>
    <col min="2" max="2" width="12.28125" style="8" customWidth="1"/>
    <col min="3" max="3" width="11.7109375" style="8" customWidth="1"/>
    <col min="4" max="4" width="2.140625" style="8" customWidth="1"/>
    <col min="5" max="5" width="10.57421875" style="8" customWidth="1"/>
    <col min="6" max="6" width="2.140625" style="8" customWidth="1"/>
    <col min="7" max="7" width="9.00390625" style="8" customWidth="1"/>
    <col min="8" max="8" width="2.140625" style="8" customWidth="1"/>
    <col min="9" max="9" width="8.140625" style="8" customWidth="1"/>
    <col min="10" max="10" width="2.140625" style="8" customWidth="1"/>
    <col min="11" max="11" width="11.7109375" style="8" customWidth="1"/>
    <col min="12" max="12" width="1.57421875" style="8" customWidth="1"/>
    <col min="13" max="13" width="7.7109375" style="8" customWidth="1"/>
    <col min="14" max="16384" width="9.140625" style="8" customWidth="1"/>
  </cols>
  <sheetData>
    <row r="1" spans="1:18" ht="12.75">
      <c r="A1" s="279" t="s">
        <v>396</v>
      </c>
      <c r="B1" s="182"/>
      <c r="C1" s="182"/>
      <c r="D1" s="182"/>
      <c r="E1" s="182"/>
      <c r="F1" s="182"/>
      <c r="G1" s="182"/>
      <c r="H1" s="182"/>
      <c r="I1" s="182"/>
      <c r="J1" s="182"/>
      <c r="K1" s="182"/>
      <c r="L1" s="182"/>
      <c r="M1" s="178"/>
      <c r="N1" s="182"/>
      <c r="O1"/>
      <c r="P1"/>
      <c r="Q1"/>
      <c r="R1"/>
    </row>
    <row r="2" spans="1:18" ht="12.75">
      <c r="A2" s="152" t="s">
        <v>397</v>
      </c>
      <c r="B2" s="152"/>
      <c r="C2" s="152"/>
      <c r="D2" s="152"/>
      <c r="E2" s="152"/>
      <c r="F2" s="152"/>
      <c r="G2" s="152"/>
      <c r="H2" s="152"/>
      <c r="I2" s="152"/>
      <c r="J2" s="152"/>
      <c r="K2" s="152"/>
      <c r="L2" s="181" t="s">
        <v>398</v>
      </c>
      <c r="M2" s="177"/>
      <c r="N2" s="152"/>
      <c r="O2"/>
      <c r="P2"/>
      <c r="Q2"/>
      <c r="R2"/>
    </row>
    <row r="3" spans="1:18" ht="12.75">
      <c r="A3" s="154"/>
      <c r="B3" s="158"/>
      <c r="C3" s="158"/>
      <c r="D3" s="158"/>
      <c r="E3" s="158"/>
      <c r="F3" s="158"/>
      <c r="G3" s="158"/>
      <c r="H3" s="158"/>
      <c r="I3" s="158"/>
      <c r="J3" s="158"/>
      <c r="K3" s="158"/>
      <c r="L3" s="158"/>
      <c r="M3" s="154"/>
      <c r="N3" s="182"/>
      <c r="O3"/>
      <c r="P3"/>
      <c r="Q3"/>
      <c r="R3"/>
    </row>
    <row r="4" spans="1:18" ht="12.75">
      <c r="A4" s="152" t="s">
        <v>399</v>
      </c>
      <c r="B4" s="153" t="s">
        <v>400</v>
      </c>
      <c r="C4" s="153" t="s">
        <v>401</v>
      </c>
      <c r="D4" s="153"/>
      <c r="E4" s="153" t="s">
        <v>402</v>
      </c>
      <c r="F4" s="153"/>
      <c r="G4" s="153" t="s">
        <v>403</v>
      </c>
      <c r="H4" s="153"/>
      <c r="I4" s="153" t="s">
        <v>93</v>
      </c>
      <c r="J4" s="153"/>
      <c r="K4" s="153" t="s">
        <v>404</v>
      </c>
      <c r="L4" s="153"/>
      <c r="M4" s="153" t="s">
        <v>405</v>
      </c>
      <c r="N4" s="153"/>
      <c r="O4"/>
      <c r="P4"/>
      <c r="Q4"/>
      <c r="R4"/>
    </row>
    <row r="5" spans="1:18" ht="12.75">
      <c r="A5" s="152" t="s">
        <v>406</v>
      </c>
      <c r="B5" s="153" t="s">
        <v>407</v>
      </c>
      <c r="C5" s="153" t="s">
        <v>407</v>
      </c>
      <c r="D5" s="153"/>
      <c r="E5" s="153" t="s">
        <v>408</v>
      </c>
      <c r="F5" s="153"/>
      <c r="G5" s="153"/>
      <c r="H5" s="153"/>
      <c r="I5" s="153" t="s">
        <v>409</v>
      </c>
      <c r="J5" s="153"/>
      <c r="K5" s="153" t="s">
        <v>410</v>
      </c>
      <c r="L5" s="153"/>
      <c r="M5" s="153" t="s">
        <v>93</v>
      </c>
      <c r="N5" s="153"/>
      <c r="O5"/>
      <c r="P5"/>
      <c r="Q5"/>
      <c r="R5"/>
    </row>
    <row r="6" spans="1:18" ht="12.75">
      <c r="A6" s="154"/>
      <c r="B6" s="158"/>
      <c r="C6" s="158"/>
      <c r="D6" s="158"/>
      <c r="E6" s="158"/>
      <c r="F6" s="158"/>
      <c r="G6" s="158"/>
      <c r="H6" s="158"/>
      <c r="I6" s="158"/>
      <c r="J6" s="158"/>
      <c r="K6" s="158"/>
      <c r="L6" s="158"/>
      <c r="M6" s="259"/>
      <c r="N6" s="373"/>
      <c r="O6"/>
      <c r="P6"/>
      <c r="Q6"/>
      <c r="R6"/>
    </row>
    <row r="7" spans="1:18" ht="12.75">
      <c r="A7" s="374">
        <v>1</v>
      </c>
      <c r="B7" s="375">
        <v>2</v>
      </c>
      <c r="C7" s="375">
        <v>3</v>
      </c>
      <c r="D7" s="375"/>
      <c r="E7" s="375">
        <v>4</v>
      </c>
      <c r="F7" s="375"/>
      <c r="G7" s="375">
        <v>5</v>
      </c>
      <c r="H7" s="375"/>
      <c r="I7" s="375">
        <v>6</v>
      </c>
      <c r="J7" s="375"/>
      <c r="K7" s="375">
        <v>7</v>
      </c>
      <c r="L7" s="375"/>
      <c r="M7" s="376">
        <v>8</v>
      </c>
      <c r="N7" s="321"/>
      <c r="O7"/>
      <c r="P7"/>
      <c r="Q7"/>
      <c r="R7"/>
    </row>
    <row r="8" spans="1:18" ht="12.75">
      <c r="A8" s="377" t="s">
        <v>64</v>
      </c>
      <c r="B8" s="268">
        <v>7691</v>
      </c>
      <c r="C8" s="268">
        <v>2112</v>
      </c>
      <c r="D8" s="268"/>
      <c r="E8" s="268">
        <v>9803</v>
      </c>
      <c r="F8" s="268"/>
      <c r="G8" s="267" t="s">
        <v>26</v>
      </c>
      <c r="H8" s="268"/>
      <c r="I8" s="268">
        <v>9803</v>
      </c>
      <c r="J8" s="268"/>
      <c r="K8" s="268">
        <v>42976</v>
      </c>
      <c r="L8" s="268"/>
      <c r="M8" s="268">
        <v>52779</v>
      </c>
      <c r="N8" s="321"/>
      <c r="O8"/>
      <c r="P8"/>
      <c r="Q8"/>
      <c r="R8"/>
    </row>
    <row r="9" spans="1:18" ht="12.75">
      <c r="A9" s="378" t="s">
        <v>65</v>
      </c>
      <c r="B9" s="199">
        <v>-2014</v>
      </c>
      <c r="C9" s="199">
        <v>-3383</v>
      </c>
      <c r="D9" s="199"/>
      <c r="E9" s="199">
        <v>-5397</v>
      </c>
      <c r="F9" s="199"/>
      <c r="G9" s="199" t="s">
        <v>26</v>
      </c>
      <c r="H9" s="199"/>
      <c r="I9" s="199">
        <v>-5397</v>
      </c>
      <c r="J9" s="199"/>
      <c r="K9" s="199">
        <v>7597</v>
      </c>
      <c r="L9" s="199"/>
      <c r="M9" s="286">
        <v>2200</v>
      </c>
      <c r="N9" s="292"/>
      <c r="O9"/>
      <c r="P9"/>
      <c r="Q9"/>
      <c r="R9"/>
    </row>
    <row r="10" spans="1:18" ht="12.75">
      <c r="A10" s="378" t="s">
        <v>66</v>
      </c>
      <c r="B10" s="199">
        <v>3477</v>
      </c>
      <c r="C10" s="199">
        <v>2101</v>
      </c>
      <c r="D10" s="199"/>
      <c r="E10" s="199">
        <v>5578</v>
      </c>
      <c r="F10" s="199"/>
      <c r="G10" s="199" t="s">
        <v>26</v>
      </c>
      <c r="H10" s="199"/>
      <c r="I10" s="199">
        <v>5578</v>
      </c>
      <c r="J10" s="199"/>
      <c r="K10" s="199">
        <v>41230</v>
      </c>
      <c r="L10" s="199"/>
      <c r="M10" s="286">
        <v>46808</v>
      </c>
      <c r="N10" s="373"/>
      <c r="O10"/>
      <c r="P10"/>
      <c r="Q10"/>
      <c r="R10"/>
    </row>
    <row r="11" spans="1:18" ht="12.75">
      <c r="A11" s="177" t="s">
        <v>128</v>
      </c>
      <c r="B11" s="5">
        <v>554</v>
      </c>
      <c r="C11" s="5">
        <v>1414</v>
      </c>
      <c r="D11" s="5"/>
      <c r="E11" s="5">
        <v>1968</v>
      </c>
      <c r="F11" s="5"/>
      <c r="G11" s="5">
        <v>-184</v>
      </c>
      <c r="H11" s="5"/>
      <c r="I11" s="5">
        <v>1784</v>
      </c>
      <c r="J11" s="5"/>
      <c r="K11" s="5">
        <v>11664</v>
      </c>
      <c r="L11" s="3"/>
      <c r="M11" s="5">
        <v>13448</v>
      </c>
      <c r="N11" s="373"/>
      <c r="O11"/>
      <c r="P11"/>
      <c r="Q11"/>
      <c r="R11"/>
    </row>
    <row r="12" spans="1:18" ht="12.75">
      <c r="A12" s="177" t="s">
        <v>67</v>
      </c>
      <c r="B12" s="5">
        <v>913</v>
      </c>
      <c r="C12" s="5">
        <v>821</v>
      </c>
      <c r="D12" s="5"/>
      <c r="E12" s="5">
        <v>1734</v>
      </c>
      <c r="F12" s="5"/>
      <c r="G12" s="5">
        <v>-6754</v>
      </c>
      <c r="H12" s="5"/>
      <c r="I12" s="5">
        <v>-5020</v>
      </c>
      <c r="J12" s="5"/>
      <c r="K12" s="5">
        <v>12725</v>
      </c>
      <c r="L12" s="5"/>
      <c r="M12" s="5">
        <v>7705</v>
      </c>
      <c r="N12" s="373"/>
      <c r="O12"/>
      <c r="P12"/>
      <c r="Q12"/>
      <c r="R12"/>
    </row>
    <row r="13" spans="1:18" ht="12.75">
      <c r="A13" s="152" t="s">
        <v>5</v>
      </c>
      <c r="B13" s="152">
        <v>348</v>
      </c>
      <c r="C13" s="152">
        <v>1275</v>
      </c>
      <c r="D13" s="152"/>
      <c r="E13" s="152">
        <v>1623</v>
      </c>
      <c r="F13" s="152"/>
      <c r="G13" s="152">
        <v>1999</v>
      </c>
      <c r="H13" s="152"/>
      <c r="I13" s="152">
        <v>3622</v>
      </c>
      <c r="J13" s="152"/>
      <c r="K13" s="152">
        <v>9717</v>
      </c>
      <c r="L13" s="152"/>
      <c r="M13" s="153">
        <v>13339</v>
      </c>
      <c r="N13" s="373"/>
      <c r="O13"/>
      <c r="P13"/>
      <c r="Q13"/>
      <c r="R13"/>
    </row>
    <row r="14" spans="1:18" ht="12.75">
      <c r="A14" s="152" t="s">
        <v>228</v>
      </c>
      <c r="B14" s="152">
        <v>156</v>
      </c>
      <c r="C14" s="152">
        <v>357</v>
      </c>
      <c r="D14" s="152"/>
      <c r="E14" s="152">
        <v>513</v>
      </c>
      <c r="F14" s="152"/>
      <c r="G14" s="152">
        <v>4548</v>
      </c>
      <c r="H14" s="152"/>
      <c r="I14" s="152">
        <v>5061</v>
      </c>
      <c r="J14" s="152"/>
      <c r="K14" s="152">
        <v>14892</v>
      </c>
      <c r="L14" s="152"/>
      <c r="M14" s="153">
        <v>19953</v>
      </c>
      <c r="N14" s="373"/>
      <c r="O14"/>
      <c r="P14"/>
      <c r="Q14"/>
      <c r="R14"/>
    </row>
    <row r="15" spans="1:18" ht="12.75">
      <c r="A15" s="152" t="s">
        <v>229</v>
      </c>
      <c r="B15" s="152">
        <v>-88</v>
      </c>
      <c r="C15" s="152">
        <v>547</v>
      </c>
      <c r="D15" s="152"/>
      <c r="E15" s="152">
        <v>459</v>
      </c>
      <c r="F15" s="152"/>
      <c r="G15" s="152">
        <v>170</v>
      </c>
      <c r="H15" s="152"/>
      <c r="I15" s="152">
        <v>629</v>
      </c>
      <c r="J15" s="152"/>
      <c r="K15" s="152">
        <v>2067</v>
      </c>
      <c r="L15" s="152"/>
      <c r="M15" s="153">
        <v>2695</v>
      </c>
      <c r="N15" s="373"/>
      <c r="O15"/>
      <c r="P15"/>
      <c r="Q15"/>
      <c r="R15"/>
    </row>
    <row r="16" spans="1:18" ht="12.75">
      <c r="A16" s="152" t="s">
        <v>230</v>
      </c>
      <c r="B16" s="152">
        <v>237</v>
      </c>
      <c r="C16" s="152">
        <v>203</v>
      </c>
      <c r="D16" s="152"/>
      <c r="E16" s="152">
        <v>440</v>
      </c>
      <c r="F16" s="152"/>
      <c r="G16" s="152">
        <v>2875</v>
      </c>
      <c r="H16" s="152"/>
      <c r="I16" s="152">
        <v>3315</v>
      </c>
      <c r="J16" s="152"/>
      <c r="K16" s="152">
        <v>749</v>
      </c>
      <c r="L16" s="152"/>
      <c r="M16" s="153">
        <v>4064</v>
      </c>
      <c r="N16" s="373"/>
      <c r="O16"/>
      <c r="P16"/>
      <c r="Q16"/>
      <c r="R16"/>
    </row>
    <row r="17" spans="1:18" ht="12.75">
      <c r="A17" s="177" t="s">
        <v>231</v>
      </c>
      <c r="B17" s="152">
        <v>6</v>
      </c>
      <c r="C17" s="152">
        <v>137</v>
      </c>
      <c r="D17" s="152"/>
      <c r="E17" s="152">
        <v>143</v>
      </c>
      <c r="F17" s="152"/>
      <c r="G17" s="153" t="s">
        <v>411</v>
      </c>
      <c r="H17" s="152"/>
      <c r="I17" s="152">
        <v>-2900</v>
      </c>
      <c r="J17" s="152"/>
      <c r="K17" s="152">
        <v>864</v>
      </c>
      <c r="L17" s="152"/>
      <c r="M17" s="153">
        <v>-2037</v>
      </c>
      <c r="N17" s="373"/>
      <c r="O17"/>
      <c r="P17"/>
      <c r="Q17"/>
      <c r="R17"/>
    </row>
    <row r="18" spans="1:18" ht="12.75">
      <c r="A18" s="152" t="s">
        <v>232</v>
      </c>
      <c r="B18" s="152">
        <v>113</v>
      </c>
      <c r="C18" s="152">
        <v>235</v>
      </c>
      <c r="D18" s="152"/>
      <c r="E18" s="152">
        <v>348</v>
      </c>
      <c r="F18" s="152"/>
      <c r="G18" s="152">
        <v>-6314</v>
      </c>
      <c r="H18" s="152"/>
      <c r="I18" s="152">
        <v>-5966</v>
      </c>
      <c r="J18" s="152"/>
      <c r="K18" s="152">
        <v>133</v>
      </c>
      <c r="L18" s="152"/>
      <c r="M18" s="153">
        <v>-5833</v>
      </c>
      <c r="N18" s="373"/>
      <c r="O18"/>
      <c r="P18"/>
      <c r="Q18"/>
      <c r="R18"/>
    </row>
    <row r="19" spans="1:18" ht="12.75">
      <c r="A19" s="152" t="s">
        <v>412</v>
      </c>
      <c r="B19" s="152">
        <v>765</v>
      </c>
      <c r="C19" s="152">
        <v>576</v>
      </c>
      <c r="D19" s="152"/>
      <c r="E19" s="152">
        <v>1342</v>
      </c>
      <c r="F19" s="152"/>
      <c r="G19" s="152">
        <v>8611</v>
      </c>
      <c r="H19" s="152"/>
      <c r="I19" s="152">
        <v>9953</v>
      </c>
      <c r="J19" s="152"/>
      <c r="K19" s="152">
        <v>1322</v>
      </c>
      <c r="L19" s="152"/>
      <c r="M19" s="153">
        <v>11275</v>
      </c>
      <c r="N19" s="373"/>
      <c r="O19"/>
      <c r="P19"/>
      <c r="Q19"/>
      <c r="R19"/>
    </row>
    <row r="20" spans="1:18" ht="12.75">
      <c r="A20" s="152" t="s">
        <v>413</v>
      </c>
      <c r="B20" s="152">
        <v>148</v>
      </c>
      <c r="C20" s="152">
        <v>239</v>
      </c>
      <c r="D20" s="152"/>
      <c r="E20" s="152">
        <v>387</v>
      </c>
      <c r="F20" s="152"/>
      <c r="G20" s="152">
        <v>9297</v>
      </c>
      <c r="H20" s="152"/>
      <c r="I20" s="152">
        <v>9684</v>
      </c>
      <c r="J20" s="152"/>
      <c r="K20" s="152">
        <v>1560</v>
      </c>
      <c r="L20" s="152"/>
      <c r="M20" s="153">
        <v>11243</v>
      </c>
      <c r="N20" s="373"/>
      <c r="O20"/>
      <c r="P20"/>
      <c r="Q20"/>
      <c r="R20"/>
    </row>
    <row r="21" spans="1:18" ht="12.75">
      <c r="A21" s="179" t="s">
        <v>414</v>
      </c>
      <c r="B21" s="182">
        <v>1204</v>
      </c>
      <c r="C21" s="182">
        <v>760</v>
      </c>
      <c r="D21" s="182"/>
      <c r="E21" s="182">
        <v>1964</v>
      </c>
      <c r="F21" s="182"/>
      <c r="G21" s="182">
        <v>11057</v>
      </c>
      <c r="H21" s="182"/>
      <c r="I21" s="182">
        <v>13021</v>
      </c>
      <c r="J21" s="182"/>
      <c r="K21" s="5" t="s">
        <v>26</v>
      </c>
      <c r="L21" s="182"/>
      <c r="M21" s="5">
        <v>13021</v>
      </c>
      <c r="N21" s="373"/>
      <c r="O21"/>
      <c r="P21"/>
      <c r="Q21"/>
      <c r="R21"/>
    </row>
    <row r="22" spans="1:18" ht="12.75">
      <c r="A22" s="152" t="s">
        <v>415</v>
      </c>
      <c r="B22" s="152">
        <v>2140</v>
      </c>
      <c r="C22" s="152">
        <v>427</v>
      </c>
      <c r="D22" s="152"/>
      <c r="E22" s="152">
        <v>2567</v>
      </c>
      <c r="F22" s="152"/>
      <c r="G22" s="152">
        <v>8685</v>
      </c>
      <c r="H22" s="152"/>
      <c r="I22" s="152">
        <v>11252</v>
      </c>
      <c r="J22" s="152"/>
      <c r="K22" s="153" t="s">
        <v>26</v>
      </c>
      <c r="L22" s="152"/>
      <c r="M22" s="153">
        <v>11252</v>
      </c>
      <c r="N22" s="373"/>
      <c r="O22"/>
      <c r="P22"/>
      <c r="Q22"/>
      <c r="R22"/>
    </row>
    <row r="23" spans="1:18" ht="12.75">
      <c r="A23" s="152" t="s">
        <v>416</v>
      </c>
      <c r="B23" s="152">
        <v>2352</v>
      </c>
      <c r="C23" s="152">
        <v>604</v>
      </c>
      <c r="D23" s="152"/>
      <c r="E23" s="152">
        <v>2956</v>
      </c>
      <c r="F23" s="152"/>
      <c r="G23" s="152">
        <v>4553</v>
      </c>
      <c r="H23" s="152"/>
      <c r="I23" s="152">
        <v>7509</v>
      </c>
      <c r="J23" s="152"/>
      <c r="K23" s="153" t="s">
        <v>26</v>
      </c>
      <c r="L23" s="152"/>
      <c r="M23" s="153">
        <v>7509</v>
      </c>
      <c r="N23" s="373"/>
      <c r="O23"/>
      <c r="P23"/>
      <c r="Q23"/>
      <c r="R23"/>
    </row>
    <row r="24" spans="1:18" ht="12.75">
      <c r="A24" s="152" t="s">
        <v>417</v>
      </c>
      <c r="B24" s="152">
        <v>888</v>
      </c>
      <c r="C24" s="152">
        <v>315</v>
      </c>
      <c r="D24" s="152"/>
      <c r="E24" s="152">
        <v>1203</v>
      </c>
      <c r="F24" s="152"/>
      <c r="G24" s="152">
        <v>5584</v>
      </c>
      <c r="H24" s="152"/>
      <c r="I24" s="152">
        <v>6787</v>
      </c>
      <c r="J24" s="152"/>
      <c r="K24" s="153" t="s">
        <v>26</v>
      </c>
      <c r="L24" s="152"/>
      <c r="M24" s="153">
        <v>6787</v>
      </c>
      <c r="N24" s="373"/>
      <c r="O24"/>
      <c r="P24"/>
      <c r="Q24"/>
      <c r="R24"/>
    </row>
    <row r="25" spans="1:18" ht="12.75">
      <c r="A25" s="152" t="s">
        <v>418</v>
      </c>
      <c r="B25" s="152">
        <v>320</v>
      </c>
      <c r="C25" s="153" t="s">
        <v>26</v>
      </c>
      <c r="D25" s="153"/>
      <c r="E25" s="153">
        <v>320</v>
      </c>
      <c r="F25" s="153"/>
      <c r="G25" s="153">
        <v>3855</v>
      </c>
      <c r="H25" s="153"/>
      <c r="I25" s="153">
        <v>4175</v>
      </c>
      <c r="J25" s="153"/>
      <c r="K25" s="153" t="s">
        <v>26</v>
      </c>
      <c r="L25" s="153"/>
      <c r="M25" s="153">
        <v>4175</v>
      </c>
      <c r="N25" s="373"/>
      <c r="O25"/>
      <c r="P25"/>
      <c r="Q25"/>
      <c r="R25"/>
    </row>
    <row r="26" spans="1:18" ht="12.75">
      <c r="A26" s="152" t="s">
        <v>419</v>
      </c>
      <c r="B26" s="153">
        <v>250</v>
      </c>
      <c r="C26" s="153" t="s">
        <v>26</v>
      </c>
      <c r="D26" s="153"/>
      <c r="E26" s="153">
        <v>250</v>
      </c>
      <c r="F26" s="153"/>
      <c r="G26" s="153">
        <v>2060</v>
      </c>
      <c r="H26" s="153"/>
      <c r="I26" s="153">
        <v>2310</v>
      </c>
      <c r="J26" s="153"/>
      <c r="K26" s="153" t="s">
        <v>26</v>
      </c>
      <c r="L26" s="153"/>
      <c r="M26" s="153">
        <v>2310</v>
      </c>
      <c r="N26" s="373"/>
      <c r="O26"/>
      <c r="P26"/>
      <c r="Q26"/>
      <c r="R26"/>
    </row>
    <row r="27" spans="1:18" ht="12.75">
      <c r="A27" s="168" t="s">
        <v>420</v>
      </c>
      <c r="B27" s="259" t="s">
        <v>26</v>
      </c>
      <c r="C27" s="259" t="s">
        <v>26</v>
      </c>
      <c r="D27" s="259"/>
      <c r="E27" s="259" t="s">
        <v>26</v>
      </c>
      <c r="F27" s="259"/>
      <c r="G27" s="259">
        <v>1261</v>
      </c>
      <c r="H27" s="259"/>
      <c r="I27" s="259">
        <v>1261</v>
      </c>
      <c r="J27" s="259"/>
      <c r="K27" s="259" t="s">
        <v>26</v>
      </c>
      <c r="L27" s="259"/>
      <c r="M27" s="259">
        <v>1261</v>
      </c>
      <c r="N27" s="153"/>
      <c r="O27"/>
      <c r="P27"/>
      <c r="Q27"/>
      <c r="R27"/>
    </row>
    <row r="28" spans="1:18" ht="12.75">
      <c r="A28" s="178"/>
      <c r="B28" s="3"/>
      <c r="C28" s="3"/>
      <c r="D28" s="3"/>
      <c r="E28" s="3"/>
      <c r="F28" s="3"/>
      <c r="G28" s="3"/>
      <c r="H28" s="3"/>
      <c r="I28" s="3"/>
      <c r="J28" s="3"/>
      <c r="K28" s="3"/>
      <c r="L28" s="3"/>
      <c r="M28" s="153"/>
      <c r="N28" s="182"/>
      <c r="O28"/>
      <c r="P28"/>
      <c r="Q28"/>
      <c r="R28"/>
    </row>
    <row r="29" spans="1:18" ht="12.75">
      <c r="A29" s="152" t="s">
        <v>421</v>
      </c>
      <c r="B29" s="152" t="s">
        <v>422</v>
      </c>
      <c r="C29" s="152"/>
      <c r="D29" s="152"/>
      <c r="E29" s="152"/>
      <c r="F29" s="152"/>
      <c r="G29" s="152"/>
      <c r="H29" s="152"/>
      <c r="I29" s="152"/>
      <c r="J29" s="152"/>
      <c r="K29" s="152"/>
      <c r="L29" s="152"/>
      <c r="M29" s="153"/>
      <c r="N29" s="152"/>
      <c r="O29"/>
      <c r="P29"/>
      <c r="Q29"/>
      <c r="R29"/>
    </row>
    <row r="30" spans="1:18" ht="12.75">
      <c r="A30" s="152" t="s">
        <v>423</v>
      </c>
      <c r="B30" s="152"/>
      <c r="C30" s="152"/>
      <c r="D30" s="152"/>
      <c r="E30" s="152"/>
      <c r="F30" s="152"/>
      <c r="G30" s="152"/>
      <c r="H30" s="152"/>
      <c r="I30" s="152"/>
      <c r="J30" s="152"/>
      <c r="K30" s="152"/>
      <c r="L30" s="152"/>
      <c r="M30" s="153"/>
      <c r="N30" s="152"/>
      <c r="O30"/>
      <c r="P30"/>
      <c r="Q30"/>
      <c r="R30"/>
    </row>
    <row r="31" spans="1:18" ht="12.75">
      <c r="A31" s="179" t="s">
        <v>424</v>
      </c>
      <c r="B31" s="182"/>
      <c r="C31" s="182"/>
      <c r="D31" s="182"/>
      <c r="E31" s="182"/>
      <c r="F31" s="182"/>
      <c r="G31" s="182"/>
      <c r="H31" s="182"/>
      <c r="I31" s="182"/>
      <c r="J31" s="182"/>
      <c r="K31" s="182"/>
      <c r="L31" s="182"/>
      <c r="M31" s="5"/>
      <c r="N31" s="182"/>
      <c r="O31"/>
      <c r="P31"/>
      <c r="Q31"/>
      <c r="R31"/>
    </row>
    <row r="32" spans="1:18" ht="12.75">
      <c r="A32" s="152" t="s">
        <v>425</v>
      </c>
      <c r="B32" s="152"/>
      <c r="C32" s="152"/>
      <c r="D32" s="152"/>
      <c r="E32" s="152"/>
      <c r="F32" s="152"/>
      <c r="G32" s="152"/>
      <c r="H32" s="152"/>
      <c r="I32" s="152"/>
      <c r="J32" s="152"/>
      <c r="K32" s="152"/>
      <c r="L32" s="152"/>
      <c r="M32" s="153"/>
      <c r="N32" s="152"/>
      <c r="O32"/>
      <c r="P32"/>
      <c r="Q32"/>
      <c r="R32"/>
    </row>
    <row r="33" spans="1:18" ht="12.75">
      <c r="A33" s="301" t="s">
        <v>426</v>
      </c>
      <c r="B33" s="168"/>
      <c r="C33" s="168"/>
      <c r="D33" s="168"/>
      <c r="E33" s="168"/>
      <c r="F33" s="168"/>
      <c r="G33" s="168"/>
      <c r="H33" s="168"/>
      <c r="I33" s="168"/>
      <c r="J33" s="168"/>
      <c r="K33" s="168"/>
      <c r="L33" s="168"/>
      <c r="M33" s="259"/>
      <c r="N33" s="152"/>
      <c r="O33"/>
      <c r="P33"/>
      <c r="Q33"/>
      <c r="R33"/>
    </row>
    <row r="34" spans="1:18" ht="12.75">
      <c r="A34" s="178"/>
      <c r="B34" s="3"/>
      <c r="C34" s="3"/>
      <c r="D34" s="3"/>
      <c r="E34" s="3"/>
      <c r="F34" s="3"/>
      <c r="G34" s="3"/>
      <c r="H34" s="3"/>
      <c r="I34" s="3"/>
      <c r="J34" s="3"/>
      <c r="K34" s="3"/>
      <c r="L34" s="3"/>
      <c r="M34" s="153"/>
      <c r="N34" s="182"/>
      <c r="O34"/>
      <c r="P34"/>
      <c r="Q34"/>
      <c r="R34"/>
    </row>
    <row r="35" spans="1:18" ht="12.75">
      <c r="A35" s="3"/>
      <c r="B35" s="3"/>
      <c r="C35" s="3"/>
      <c r="D35" s="3"/>
      <c r="E35" s="3"/>
      <c r="F35" s="3"/>
      <c r="G35" s="3"/>
      <c r="H35" s="3"/>
      <c r="I35" s="3"/>
      <c r="J35" s="3"/>
      <c r="K35" s="3"/>
      <c r="L35" s="3"/>
      <c r="M35" s="153"/>
      <c r="N35" s="182"/>
      <c r="O35"/>
      <c r="P35"/>
      <c r="Q35"/>
      <c r="R35"/>
    </row>
    <row r="36" ht="12.75">
      <c r="A36" s="477" t="s">
        <v>664</v>
      </c>
    </row>
  </sheetData>
  <hyperlinks>
    <hyperlink ref="A15" location="'Options time series-BSE '!A1" display="Sensex Futures"/>
    <hyperlink ref="A16" location="'BSE 200'!A1" display="BSE200 "/>
    <hyperlink ref="A17" location="'Options time series-BSE '!A1" display="Stock Futures"/>
    <hyperlink ref="A18" location="'BSE SENSEX'!A1" display="SENSEX "/>
    <hyperlink ref="A19" location="'Options time series-BSE '!A1" display="Sensex Futures"/>
    <hyperlink ref="A27" location="'Options time series-BSE '!A1" display="Stock Options"/>
    <hyperlink ref="A29" location="'BSE CG'!A1" display="BSE CG "/>
    <hyperlink ref="A31" location="'CNX Midcap 200'!A1" display="CNX Midcap 200"/>
    <hyperlink ref="F27" location="'Options time series-NSE '!A1" display="Stock Options"/>
    <hyperlink ref="F29" location="'Options time series-NSE '!A1" display="Stock Futures"/>
    <hyperlink ref="F31" location="'Options time series-NSE '!A1" display="Nifty Options"/>
    <hyperlink ref="A1" location="'S&amp;P CNX NIFTY'!A1" display="S&amp;P CNX Nifty"/>
    <hyperlink ref="A21" location="'Options time series-BSE '!A1" display="Stock Futures"/>
    <hyperlink ref="A22" location="'BSE 100'!A1" display="BSE100 "/>
    <hyperlink ref="A23" location="'Options time series-BSE '!A1" display="Sensex Options"/>
    <hyperlink ref="A24" location="'BSE 500'!A1" display="BSE500 "/>
    <hyperlink ref="A25" location="'BSE IT '!A1" display="BSE IT "/>
    <hyperlink ref="F34" location="'CNX Nifty Junior'!A1" display="CNX Nifty Junior"/>
    <hyperlink ref="A2" location="'CNX Nifty Junior'!A1" display="CNX Nifty Junior"/>
    <hyperlink ref="A4" location="'S&amp;P CNX 500'!A1" display="S&amp;P CNX 500"/>
    <hyperlink ref="A5" location="'S&amp;P CNX NIFTY'!A1" display="S&amp;P CNX Nifty"/>
    <hyperlink ref="A26" location="'BSE CD'!A1" display="BSE CD "/>
    <hyperlink ref="A7" location="'S&amp;P CNX Defty'!A1" display="S&amp;P CNX Defty"/>
    <hyperlink ref="A13" location="'BSE SENSEX'!A1" display="SENSEX "/>
    <hyperlink ref="A30" location="'BSE PSU'!A1" display="BSEPSU "/>
    <hyperlink ref="A32" location="'S&amp;P CNX NIFTY'!A1" display="S&amp;P CNX Nifty"/>
    <hyperlink ref="A14" location="'BSE TECK'!A1" tooltip="Time series on BSE TECK" display="BSE TECk "/>
    <hyperlink ref="A20" location="'BSE SENSEX'!A1" display="SENSEX "/>
    <hyperlink ref="F1" location="'Options time series-NSE '!A1" display="Stock Options"/>
    <hyperlink ref="F3" location="'Options time series-BSE '!A1" display="Stock Options"/>
    <hyperlink ref="F6" location="'CNX Nifty Junior'!A1" display="CNX Nifty Junior"/>
    <hyperlink ref="F15" location="'Options time series-NSE '!A1" display="Nifty Futures"/>
    <hyperlink ref="F17" location="'Options time series-NSE '!A1" display="Stock Futures"/>
    <hyperlink ref="F19" location="'Options time series-NSE '!A1" display="Nifty Futures"/>
    <hyperlink ref="F23" location="'Options time series-NSE '!A1" display="Nifty Options"/>
    <hyperlink ref="A11" location="'CNX Midcap 200'!A1" display="CNX Midcap 200"/>
    <hyperlink ref="F21" location="'Options time series-NSE '!A1" display="Stock Futures"/>
    <hyperlink ref="F28" location="'BSE HC'!A1" display="BSE HC "/>
    <hyperlink ref="D28" location="'BSE HC'!A1" display="BSE HC "/>
    <hyperlink ref="I28" location="'BSE HC'!A1" display="BSE HC "/>
    <hyperlink ref="A36" location="'Table-13-a'!A1" display="Back"/>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R26"/>
  <sheetViews>
    <sheetView workbookViewId="0" topLeftCell="A1">
      <selection activeCell="A26" sqref="A26"/>
    </sheetView>
  </sheetViews>
  <sheetFormatPr defaultColWidth="9.140625" defaultRowHeight="12.75"/>
  <cols>
    <col min="1" max="1" width="31.00390625" style="8" customWidth="1"/>
    <col min="2" max="2" width="9.421875" style="8" customWidth="1"/>
    <col min="3" max="3" width="9.140625" style="8" customWidth="1"/>
    <col min="4" max="4" width="9.57421875" style="8" customWidth="1"/>
    <col min="5" max="5" width="13.8515625" style="8" customWidth="1"/>
    <col min="6" max="6" width="8.28125" style="8" customWidth="1"/>
    <col min="7" max="7" width="10.57421875" style="8" customWidth="1"/>
    <col min="8" max="8" width="8.00390625" style="8" customWidth="1"/>
    <col min="9" max="9" width="14.00390625" style="8" customWidth="1"/>
    <col min="10" max="10" width="8.7109375" style="8" customWidth="1"/>
    <col min="11" max="11" width="10.28125" style="8" customWidth="1"/>
    <col min="12" max="12" width="8.140625" style="8" customWidth="1"/>
    <col min="13" max="13" width="13.8515625" style="8" customWidth="1"/>
    <col min="14" max="16384" width="9.140625" style="8" customWidth="1"/>
  </cols>
  <sheetData>
    <row r="1" spans="1:14" ht="12.75">
      <c r="A1" s="3"/>
      <c r="B1" s="3"/>
      <c r="C1" s="3"/>
      <c r="D1" s="3"/>
      <c r="E1" s="3"/>
      <c r="F1" s="3"/>
      <c r="G1" s="3"/>
      <c r="H1" s="3"/>
      <c r="I1" s="3"/>
      <c r="J1" s="3"/>
      <c r="K1" s="3"/>
      <c r="L1" s="3"/>
      <c r="M1" s="153"/>
      <c r="N1" s="182"/>
    </row>
    <row r="2" spans="1:18" ht="12.75">
      <c r="A2" s="2" t="s">
        <v>427</v>
      </c>
      <c r="B2" s="152"/>
      <c r="C2" s="152"/>
      <c r="D2" s="152"/>
      <c r="E2" s="152"/>
      <c r="F2" s="152"/>
      <c r="G2" s="152"/>
      <c r="H2" s="152"/>
      <c r="I2" s="152"/>
      <c r="J2" s="152"/>
      <c r="K2" s="152"/>
      <c r="L2" s="152"/>
      <c r="M2" s="153"/>
      <c r="N2" s="152"/>
      <c r="O2"/>
      <c r="P2"/>
      <c r="Q2"/>
      <c r="R2"/>
    </row>
    <row r="3" spans="1:18" ht="12.75">
      <c r="A3" s="154"/>
      <c r="B3" s="158"/>
      <c r="C3" s="158"/>
      <c r="D3" s="158"/>
      <c r="E3" s="158"/>
      <c r="F3" s="158"/>
      <c r="G3" s="158"/>
      <c r="H3" s="158"/>
      <c r="I3" s="158"/>
      <c r="J3" s="158"/>
      <c r="K3" s="158"/>
      <c r="L3" s="158"/>
      <c r="M3" s="193"/>
      <c r="N3"/>
      <c r="O3"/>
      <c r="P3"/>
      <c r="Q3" s="194"/>
      <c r="R3"/>
    </row>
    <row r="4" spans="1:18" ht="12.75">
      <c r="A4" s="152"/>
      <c r="B4" s="470">
        <v>39030</v>
      </c>
      <c r="C4" s="470"/>
      <c r="D4" s="470"/>
      <c r="E4" s="153" t="s">
        <v>428</v>
      </c>
      <c r="F4" s="470">
        <v>38665</v>
      </c>
      <c r="G4" s="470"/>
      <c r="H4" s="470"/>
      <c r="I4" s="153" t="s">
        <v>428</v>
      </c>
      <c r="J4" s="471" t="s">
        <v>64</v>
      </c>
      <c r="K4" s="470"/>
      <c r="L4" s="470"/>
      <c r="M4" s="153" t="s">
        <v>428</v>
      </c>
      <c r="N4"/>
      <c r="O4"/>
      <c r="P4"/>
      <c r="Q4" s="379"/>
      <c r="R4"/>
    </row>
    <row r="5" spans="1:18" s="60" customFormat="1" ht="12.75">
      <c r="A5" s="152"/>
      <c r="B5" s="182" t="s">
        <v>429</v>
      </c>
      <c r="C5" s="182" t="s">
        <v>430</v>
      </c>
      <c r="D5" s="182" t="s">
        <v>430</v>
      </c>
      <c r="E5" s="153" t="s">
        <v>431</v>
      </c>
      <c r="F5" s="152" t="s">
        <v>432</v>
      </c>
      <c r="G5" s="152"/>
      <c r="H5" s="152"/>
      <c r="I5" s="153" t="s">
        <v>431</v>
      </c>
      <c r="J5" s="182" t="s">
        <v>429</v>
      </c>
      <c r="K5" s="182" t="s">
        <v>433</v>
      </c>
      <c r="L5" s="182" t="s">
        <v>433</v>
      </c>
      <c r="M5" s="153" t="s">
        <v>431</v>
      </c>
      <c r="N5"/>
      <c r="O5"/>
      <c r="P5"/>
      <c r="Q5" s="179"/>
      <c r="R5"/>
    </row>
    <row r="6" spans="1:18" ht="12.75">
      <c r="A6" s="195"/>
      <c r="B6" s="193" t="s">
        <v>434</v>
      </c>
      <c r="C6" s="193" t="s">
        <v>435</v>
      </c>
      <c r="D6" s="193" t="s">
        <v>436</v>
      </c>
      <c r="E6" s="380" t="s">
        <v>603</v>
      </c>
      <c r="F6" s="193" t="s">
        <v>434</v>
      </c>
      <c r="G6" s="193" t="s">
        <v>435</v>
      </c>
      <c r="H6" s="193" t="s">
        <v>436</v>
      </c>
      <c r="I6" s="380" t="s">
        <v>604</v>
      </c>
      <c r="J6" s="193" t="s">
        <v>434</v>
      </c>
      <c r="K6" s="193" t="s">
        <v>435</v>
      </c>
      <c r="L6" s="193" t="s">
        <v>436</v>
      </c>
      <c r="M6" s="380" t="s">
        <v>437</v>
      </c>
      <c r="N6"/>
      <c r="O6"/>
      <c r="P6"/>
      <c r="Q6" s="199"/>
      <c r="R6"/>
    </row>
    <row r="7" spans="1:18" ht="12.75">
      <c r="A7" s="178"/>
      <c r="B7" s="3"/>
      <c r="C7" s="3"/>
      <c r="D7" s="3"/>
      <c r="E7" s="3"/>
      <c r="F7" s="3"/>
      <c r="G7" s="3"/>
      <c r="H7" s="3"/>
      <c r="I7" s="3"/>
      <c r="J7"/>
      <c r="K7"/>
      <c r="L7"/>
      <c r="M7" s="238"/>
      <c r="N7"/>
      <c r="O7"/>
      <c r="P7"/>
      <c r="Q7" s="231"/>
      <c r="R7"/>
    </row>
    <row r="8" spans="1:18" ht="12.75">
      <c r="A8" s="196">
        <v>1</v>
      </c>
      <c r="B8" s="260">
        <v>2</v>
      </c>
      <c r="C8" s="260">
        <v>3</v>
      </c>
      <c r="D8" s="260">
        <v>4</v>
      </c>
      <c r="E8" s="260">
        <v>5</v>
      </c>
      <c r="F8" s="260">
        <v>6</v>
      </c>
      <c r="G8" s="260">
        <v>7</v>
      </c>
      <c r="H8" s="260">
        <v>8</v>
      </c>
      <c r="I8" s="260">
        <v>9</v>
      </c>
      <c r="J8" s="260">
        <v>10</v>
      </c>
      <c r="K8" s="260">
        <v>11</v>
      </c>
      <c r="L8" s="260">
        <v>12</v>
      </c>
      <c r="M8" s="198">
        <v>13</v>
      </c>
      <c r="N8"/>
      <c r="O8"/>
      <c r="P8"/>
      <c r="Q8" s="322"/>
      <c r="R8"/>
    </row>
    <row r="9" spans="1:18" ht="12.75">
      <c r="A9" s="305" t="s">
        <v>438</v>
      </c>
      <c r="B9" s="381"/>
      <c r="C9" s="381"/>
      <c r="D9" s="5"/>
      <c r="E9" s="5"/>
      <c r="F9" s="152"/>
      <c r="G9" s="152"/>
      <c r="H9" s="152"/>
      <c r="I9" s="152"/>
      <c r="J9" s="152"/>
      <c r="K9"/>
      <c r="L9" s="152"/>
      <c r="M9" s="5" t="s">
        <v>26</v>
      </c>
      <c r="N9"/>
      <c r="O9"/>
      <c r="P9"/>
      <c r="Q9" s="160"/>
      <c r="R9"/>
    </row>
    <row r="10" spans="1:18" ht="12.75">
      <c r="A10" s="305" t="s">
        <v>439</v>
      </c>
      <c r="B10" s="382">
        <v>23239</v>
      </c>
      <c r="C10" s="382">
        <v>21070</v>
      </c>
      <c r="D10" s="5">
        <f aca="true" t="shared" si="0" ref="D10:D19">(B10-C10)</f>
        <v>2169</v>
      </c>
      <c r="E10" s="152">
        <v>60039</v>
      </c>
      <c r="F10" s="152">
        <v>10458</v>
      </c>
      <c r="G10" s="152">
        <v>11568</v>
      </c>
      <c r="H10" s="152">
        <f aca="true" t="shared" si="1" ref="H10:H15">(F10-G10)</f>
        <v>-1110</v>
      </c>
      <c r="I10" s="152">
        <v>38530</v>
      </c>
      <c r="J10" s="152">
        <v>137226</v>
      </c>
      <c r="K10" s="152">
        <v>129535</v>
      </c>
      <c r="L10" s="152">
        <f aca="true" t="shared" si="2" ref="L10:L15">(J10-K10)</f>
        <v>7691</v>
      </c>
      <c r="M10" s="152">
        <v>45119</v>
      </c>
      <c r="N10"/>
      <c r="O10"/>
      <c r="P10"/>
      <c r="Q10" s="160"/>
      <c r="R10"/>
    </row>
    <row r="11" spans="1:18" ht="12.75">
      <c r="A11" s="385" t="s">
        <v>440</v>
      </c>
      <c r="B11" s="382">
        <v>19978</v>
      </c>
      <c r="C11" s="382">
        <v>16235</v>
      </c>
      <c r="D11" s="5">
        <f t="shared" si="0"/>
        <v>3743</v>
      </c>
      <c r="E11" s="152">
        <v>16481</v>
      </c>
      <c r="F11" s="152">
        <v>4791</v>
      </c>
      <c r="G11" s="152">
        <v>4558</v>
      </c>
      <c r="H11" s="152">
        <f t="shared" si="1"/>
        <v>233</v>
      </c>
      <c r="I11" s="152">
        <v>5202</v>
      </c>
      <c r="J11" s="152">
        <v>46220</v>
      </c>
      <c r="K11" s="152">
        <v>44108</v>
      </c>
      <c r="L11" s="152">
        <f t="shared" si="2"/>
        <v>2112</v>
      </c>
      <c r="M11" s="152">
        <v>5229</v>
      </c>
      <c r="N11"/>
      <c r="O11"/>
      <c r="P11"/>
      <c r="Q11" s="160"/>
      <c r="R11"/>
    </row>
    <row r="12" spans="1:18" ht="12.75">
      <c r="A12" s="305" t="s">
        <v>441</v>
      </c>
      <c r="B12" s="153">
        <v>143950</v>
      </c>
      <c r="C12" s="153">
        <v>124361</v>
      </c>
      <c r="D12" s="5">
        <f t="shared" si="0"/>
        <v>19589</v>
      </c>
      <c r="E12" s="152">
        <v>264858</v>
      </c>
      <c r="F12" s="152">
        <v>62453</v>
      </c>
      <c r="G12" s="152">
        <v>64577</v>
      </c>
      <c r="H12" s="152">
        <f t="shared" si="1"/>
        <v>-2124</v>
      </c>
      <c r="I12" s="152">
        <v>160787</v>
      </c>
      <c r="J12" s="152">
        <v>914703</v>
      </c>
      <c r="K12" s="152">
        <v>871727</v>
      </c>
      <c r="L12" s="152">
        <f t="shared" si="2"/>
        <v>42976</v>
      </c>
      <c r="M12" s="152">
        <v>181514</v>
      </c>
      <c r="N12"/>
      <c r="O12"/>
      <c r="P12"/>
      <c r="Q12" s="160"/>
      <c r="R12"/>
    </row>
    <row r="13" spans="1:18" ht="12.75">
      <c r="A13" s="385" t="s">
        <v>442</v>
      </c>
      <c r="B13" s="382">
        <v>46482</v>
      </c>
      <c r="C13" s="382">
        <v>38192</v>
      </c>
      <c r="D13" s="5">
        <f t="shared" si="0"/>
        <v>8290</v>
      </c>
      <c r="E13" s="152">
        <v>77106</v>
      </c>
      <c r="F13" s="152">
        <v>16467</v>
      </c>
      <c r="G13" s="152">
        <v>17639</v>
      </c>
      <c r="H13" s="152">
        <f t="shared" si="1"/>
        <v>-1172</v>
      </c>
      <c r="I13" s="152">
        <v>44787</v>
      </c>
      <c r="J13" s="152">
        <v>256752</v>
      </c>
      <c r="K13" s="152">
        <v>238053</v>
      </c>
      <c r="L13" s="152">
        <f t="shared" si="2"/>
        <v>18699</v>
      </c>
      <c r="M13" s="152">
        <v>50602</v>
      </c>
      <c r="N13"/>
      <c r="O13"/>
      <c r="P13"/>
      <c r="Q13" s="160"/>
      <c r="R13"/>
    </row>
    <row r="14" spans="1:18" ht="12.75">
      <c r="A14" s="386" t="s">
        <v>443</v>
      </c>
      <c r="B14" s="382">
        <v>0</v>
      </c>
      <c r="C14" s="382">
        <v>0</v>
      </c>
      <c r="D14" s="5">
        <f t="shared" si="0"/>
        <v>0</v>
      </c>
      <c r="E14" s="152">
        <v>0</v>
      </c>
      <c r="F14" s="153">
        <v>0</v>
      </c>
      <c r="G14" s="5">
        <v>0</v>
      </c>
      <c r="H14" s="152">
        <f t="shared" si="1"/>
        <v>0</v>
      </c>
      <c r="I14" s="5">
        <v>0</v>
      </c>
      <c r="J14" s="152">
        <v>0</v>
      </c>
      <c r="K14" s="152">
        <v>0</v>
      </c>
      <c r="L14" s="152">
        <v>0</v>
      </c>
      <c r="M14" s="152">
        <v>0</v>
      </c>
      <c r="N14"/>
      <c r="O14"/>
      <c r="P14"/>
      <c r="Q14" s="160"/>
      <c r="R14"/>
    </row>
    <row r="15" spans="1:18" ht="12.75">
      <c r="A15" s="305" t="s">
        <v>444</v>
      </c>
      <c r="B15" s="382">
        <v>51786</v>
      </c>
      <c r="C15" s="382">
        <v>45242</v>
      </c>
      <c r="D15" s="5">
        <f t="shared" si="0"/>
        <v>6544</v>
      </c>
      <c r="E15" s="152">
        <v>103394</v>
      </c>
      <c r="F15" s="152">
        <v>25985</v>
      </c>
      <c r="G15" s="152">
        <v>25899</v>
      </c>
      <c r="H15" s="152">
        <f t="shared" si="1"/>
        <v>86</v>
      </c>
      <c r="I15" s="152">
        <v>59995</v>
      </c>
      <c r="J15" s="152">
        <v>346518</v>
      </c>
      <c r="K15" s="152">
        <v>329429</v>
      </c>
      <c r="L15" s="152">
        <f t="shared" si="2"/>
        <v>17089</v>
      </c>
      <c r="M15" s="152">
        <v>74144</v>
      </c>
      <c r="N15"/>
      <c r="O15"/>
      <c r="P15"/>
      <c r="Q15" s="160"/>
      <c r="R15"/>
    </row>
    <row r="16" spans="1:18" ht="12.75">
      <c r="A16" s="305" t="s">
        <v>445</v>
      </c>
      <c r="B16" s="153"/>
      <c r="C16" s="153"/>
      <c r="D16" s="5"/>
      <c r="E16" s="152"/>
      <c r="F16" s="152"/>
      <c r="G16" s="152"/>
      <c r="H16" s="152"/>
      <c r="I16" s="152"/>
      <c r="J16"/>
      <c r="K16"/>
      <c r="L16" s="152"/>
      <c r="M16" s="152"/>
      <c r="N16"/>
      <c r="O16"/>
      <c r="P16"/>
      <c r="Q16" s="231"/>
      <c r="R16"/>
    </row>
    <row r="17" spans="1:18" ht="12.75">
      <c r="A17" s="305" t="s">
        <v>446</v>
      </c>
      <c r="B17" s="382">
        <v>45682</v>
      </c>
      <c r="C17" s="382">
        <v>40927</v>
      </c>
      <c r="D17" s="5">
        <f t="shared" si="0"/>
        <v>4755</v>
      </c>
      <c r="E17" s="152">
        <v>84358</v>
      </c>
      <c r="F17" s="152">
        <v>20001</v>
      </c>
      <c r="G17" s="152">
        <v>21039</v>
      </c>
      <c r="H17" s="152">
        <f>(F17-G17)</f>
        <v>-1038</v>
      </c>
      <c r="I17" s="152">
        <v>56005</v>
      </c>
      <c r="J17" s="152">
        <v>311433</v>
      </c>
      <c r="K17" s="152">
        <v>304245</v>
      </c>
      <c r="L17" s="152">
        <f>(J17-K17)</f>
        <v>7188</v>
      </c>
      <c r="M17" s="152">
        <v>56768</v>
      </c>
      <c r="N17"/>
      <c r="O17"/>
      <c r="P17"/>
      <c r="Q17" s="160"/>
      <c r="R17"/>
    </row>
    <row r="18" spans="1:18" ht="12.75">
      <c r="A18" s="387" t="s">
        <v>598</v>
      </c>
      <c r="B18" s="259"/>
      <c r="C18" s="259"/>
      <c r="D18" s="193"/>
      <c r="E18" s="168"/>
      <c r="F18" s="168"/>
      <c r="G18" s="168"/>
      <c r="H18" s="168"/>
      <c r="I18" s="168"/>
      <c r="J18" s="183"/>
      <c r="K18" s="183"/>
      <c r="L18" s="168"/>
      <c r="M18" s="168"/>
      <c r="N18"/>
      <c r="O18"/>
      <c r="P18"/>
      <c r="Q18" s="231"/>
      <c r="R18"/>
    </row>
    <row r="19" spans="1:18" ht="12.75">
      <c r="A19" s="168" t="s">
        <v>447</v>
      </c>
      <c r="B19" s="168">
        <v>187167</v>
      </c>
      <c r="C19" s="168">
        <v>161666</v>
      </c>
      <c r="D19" s="383">
        <f t="shared" si="0"/>
        <v>25501</v>
      </c>
      <c r="E19" s="259">
        <v>341378</v>
      </c>
      <c r="F19" s="259">
        <v>77702</v>
      </c>
      <c r="G19" s="259">
        <v>80703</v>
      </c>
      <c r="H19" s="384">
        <f>(F19-G19)</f>
        <v>-3001</v>
      </c>
      <c r="I19" s="259">
        <v>204519</v>
      </c>
      <c r="J19" s="168">
        <v>914703</v>
      </c>
      <c r="K19" s="168">
        <v>871727</v>
      </c>
      <c r="L19" s="384">
        <f>(J19-K19)</f>
        <v>42976</v>
      </c>
      <c r="M19" s="259">
        <v>231862</v>
      </c>
      <c r="N19"/>
      <c r="O19"/>
      <c r="P19"/>
      <c r="Q19" s="160"/>
      <c r="R19"/>
    </row>
    <row r="20" spans="1:18" ht="12.75">
      <c r="A20" s="177" t="s">
        <v>448</v>
      </c>
      <c r="B20" s="3"/>
      <c r="C20" s="3"/>
      <c r="D20" s="3"/>
      <c r="E20" s="3"/>
      <c r="F20" s="3"/>
      <c r="G20" s="3"/>
      <c r="H20" s="3"/>
      <c r="I20" s="3"/>
      <c r="J20" s="3"/>
      <c r="K20" s="3"/>
      <c r="L20" s="3"/>
      <c r="M20" s="5"/>
      <c r="N20"/>
      <c r="O20"/>
      <c r="P20"/>
      <c r="Q20" s="194"/>
      <c r="R20"/>
    </row>
    <row r="21" spans="1:18" ht="12.75">
      <c r="A21" s="178" t="s">
        <v>449</v>
      </c>
      <c r="B21" s="3"/>
      <c r="C21" s="3"/>
      <c r="D21" s="3"/>
      <c r="E21" s="3"/>
      <c r="F21" s="3"/>
      <c r="G21" s="3"/>
      <c r="H21" s="3"/>
      <c r="I21" s="3"/>
      <c r="J21" s="3"/>
      <c r="K21" s="3"/>
      <c r="L21" s="3"/>
      <c r="M21" s="5"/>
      <c r="N21"/>
      <c r="O21"/>
      <c r="P21"/>
      <c r="Q21" s="194"/>
      <c r="R21"/>
    </row>
    <row r="22" spans="1:18" ht="12.75">
      <c r="A22" s="152" t="s">
        <v>450</v>
      </c>
      <c r="B22"/>
      <c r="C22" s="152"/>
      <c r="D22" s="152"/>
      <c r="E22" s="152"/>
      <c r="F22" s="152"/>
      <c r="G22" s="152"/>
      <c r="H22" s="152"/>
      <c r="I22" s="152"/>
      <c r="J22" s="152"/>
      <c r="K22" s="152"/>
      <c r="L22" s="152"/>
      <c r="M22" s="153"/>
      <c r="N22"/>
      <c r="O22"/>
      <c r="P22"/>
      <c r="Q22" s="160"/>
      <c r="R22"/>
    </row>
    <row r="23" spans="1:18" ht="12.75">
      <c r="A23" s="168" t="s">
        <v>451</v>
      </c>
      <c r="B23" s="195"/>
      <c r="C23" s="195"/>
      <c r="D23" s="195"/>
      <c r="E23" s="195"/>
      <c r="F23" s="195"/>
      <c r="G23" s="195"/>
      <c r="H23" s="195"/>
      <c r="I23" s="195"/>
      <c r="J23" s="195"/>
      <c r="K23" s="195"/>
      <c r="L23" s="195"/>
      <c r="M23" s="193"/>
      <c r="N23"/>
      <c r="O23"/>
      <c r="P23"/>
      <c r="Q23" s="179"/>
      <c r="R23"/>
    </row>
    <row r="24" spans="1:18" ht="12.75">
      <c r="A24" s="3"/>
      <c r="B24" s="3"/>
      <c r="C24" s="3"/>
      <c r="D24" s="3"/>
      <c r="E24" s="3"/>
      <c r="F24" s="3"/>
      <c r="G24" s="3"/>
      <c r="H24" s="3"/>
      <c r="I24" s="3"/>
      <c r="J24" s="3"/>
      <c r="K24" s="3"/>
      <c r="L24" s="3"/>
      <c r="M24" s="5"/>
      <c r="N24"/>
      <c r="O24"/>
      <c r="P24"/>
      <c r="Q24" s="194"/>
      <c r="R24"/>
    </row>
    <row r="26" ht="12.75">
      <c r="A26" s="477" t="s">
        <v>664</v>
      </c>
    </row>
  </sheetData>
  <mergeCells count="3">
    <mergeCell ref="B4:D4"/>
    <mergeCell ref="F4:H4"/>
    <mergeCell ref="J4:L4"/>
  </mergeCells>
  <hyperlinks>
    <hyperlink ref="A9" location="'BSE IT '!A1" display="BSE IT "/>
    <hyperlink ref="A10" location="'BSE CD'!A1" display="BSE CD "/>
    <hyperlink ref="A11" location="'BSE FMC'!A1" display="BSEFMC "/>
    <hyperlink ref="A12" location="'BSE HC'!A1" display="BSE HC "/>
    <hyperlink ref="A13" location="'BSE CG'!A1" display="BSE CG "/>
    <hyperlink ref="A15" location="'Options time series-BSE '!A1" tooltip="Time Series on Sensex Futures" display="Stock Futures"/>
    <hyperlink ref="A16" location="'Options time series-BSE '!A1" display="Stock Options"/>
    <hyperlink ref="A17" location="'Options time series-BSE '!A1" tooltip="Time series on Stock Futures" display="Sensex Options"/>
    <hyperlink ref="A18" location="'Options time series-BSE '!A1" display="Sensex Futures"/>
    <hyperlink ref="A19" location="'Options time series-BSE '!A1" display="Sensex Futures"/>
    <hyperlink ref="A23" location="'Options time series-BSE '!A1" tooltip="Time series on Sensex Options" display="Stock Futures"/>
    <hyperlink ref="F3" location="'S&amp;P CNX Defty'!A1" display="S&amp;P CNX Defty"/>
    <hyperlink ref="F7" location="'CNX Nifty Junior'!A1" display="CNX Nifty Junior"/>
    <hyperlink ref="A5" location="'BSE SENSEX'!A1" display="SENSEX "/>
    <hyperlink ref="G5" location="'Options time series-NSE '!A1" display="Nifty Options"/>
    <hyperlink ref="A6" location="'BSE TECK'!A1" display="BSE TECk "/>
    <hyperlink ref="A8" location="'BSE 200'!A1" display="BSE200 "/>
    <hyperlink ref="G6" location="'Options time series-NSE '!A1" display="Nifty Futures"/>
    <hyperlink ref="F8" location="'Options time series-NSE '!A1" display="Nifty Futures"/>
    <hyperlink ref="A2" location="'BSE TECK'!A1" display="BSE TECk "/>
    <hyperlink ref="F18" location="'Options time series-NSE '!A1" display="Nifty Futures"/>
    <hyperlink ref="F22" location="'Options time series-NSE '!A1" display="Stock Futures"/>
    <hyperlink ref="A14" location="'BSE PSU'!A1" display="BSEPSU "/>
    <hyperlink ref="A26" location="'Table-13-a'!A1" display="Back"/>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R16"/>
  <sheetViews>
    <sheetView workbookViewId="0" topLeftCell="A1">
      <selection activeCell="A16" sqref="A16"/>
    </sheetView>
  </sheetViews>
  <sheetFormatPr defaultColWidth="9.140625" defaultRowHeight="12.75"/>
  <cols>
    <col min="1" max="1" width="36.140625" style="8" customWidth="1"/>
    <col min="2" max="2" width="13.140625" style="8" customWidth="1"/>
    <col min="3" max="3" width="12.421875" style="8" customWidth="1"/>
    <col min="4" max="4" width="11.00390625" style="8" customWidth="1"/>
    <col min="5" max="5" width="13.7109375" style="8" customWidth="1"/>
    <col min="6" max="6" width="12.00390625" style="8" customWidth="1"/>
    <col min="7" max="7" width="12.57421875" style="8" customWidth="1"/>
    <col min="8" max="9" width="11.8515625" style="8" customWidth="1"/>
    <col min="10" max="10" width="12.00390625" style="8" customWidth="1"/>
    <col min="11" max="11" width="12.28125" style="8" customWidth="1"/>
    <col min="12" max="12" width="11.00390625" style="8" customWidth="1"/>
    <col min="13" max="13" width="13.8515625" style="8" customWidth="1"/>
    <col min="14" max="16384" width="9.140625" style="8" customWidth="1"/>
  </cols>
  <sheetData>
    <row r="1" spans="1:18" ht="12.75">
      <c r="A1" s="2" t="s">
        <v>452</v>
      </c>
      <c r="B1" s="3"/>
      <c r="C1" s="3"/>
      <c r="D1" s="3"/>
      <c r="E1" s="3"/>
      <c r="F1" s="3"/>
      <c r="G1" s="3"/>
      <c r="H1" s="3"/>
      <c r="I1" s="3"/>
      <c r="J1" s="3"/>
      <c r="K1" s="3"/>
      <c r="L1" s="3"/>
      <c r="M1" s="5"/>
      <c r="N1"/>
      <c r="O1"/>
      <c r="P1"/>
      <c r="Q1" s="194"/>
      <c r="R1"/>
    </row>
    <row r="2" spans="1:18" ht="12.75">
      <c r="A2" s="2"/>
      <c r="B2" s="152"/>
      <c r="C2" s="152"/>
      <c r="D2" s="152"/>
      <c r="E2" s="152"/>
      <c r="F2" s="152"/>
      <c r="G2" s="152"/>
      <c r="H2" s="152"/>
      <c r="I2" s="152"/>
      <c r="J2" s="152"/>
      <c r="K2" s="152"/>
      <c r="L2" s="152"/>
      <c r="M2" s="153"/>
      <c r="N2"/>
      <c r="O2"/>
      <c r="P2"/>
      <c r="Q2" s="160"/>
      <c r="R2"/>
    </row>
    <row r="3" spans="1:18" ht="12.75">
      <c r="A3" s="388"/>
      <c r="B3" s="388"/>
      <c r="C3" s="389" t="s">
        <v>605</v>
      </c>
      <c r="D3" s="390"/>
      <c r="E3" s="388"/>
      <c r="F3" s="388"/>
      <c r="G3" s="389" t="s">
        <v>606</v>
      </c>
      <c r="H3" s="390"/>
      <c r="I3" s="388"/>
      <c r="J3" s="388"/>
      <c r="K3" s="389" t="s">
        <v>64</v>
      </c>
      <c r="L3" s="390"/>
      <c r="M3" s="388"/>
      <c r="N3"/>
      <c r="O3"/>
      <c r="P3"/>
      <c r="Q3" s="179"/>
      <c r="R3"/>
    </row>
    <row r="4" spans="1:18" ht="12.75">
      <c r="A4" s="179"/>
      <c r="B4" s="5" t="s">
        <v>453</v>
      </c>
      <c r="C4" s="5" t="s">
        <v>148</v>
      </c>
      <c r="D4" s="5" t="s">
        <v>454</v>
      </c>
      <c r="E4" s="5" t="s">
        <v>455</v>
      </c>
      <c r="F4" s="5" t="s">
        <v>453</v>
      </c>
      <c r="G4" s="5" t="s">
        <v>148</v>
      </c>
      <c r="H4" s="5" t="s">
        <v>454</v>
      </c>
      <c r="I4" s="5" t="s">
        <v>455</v>
      </c>
      <c r="J4" s="5" t="s">
        <v>453</v>
      </c>
      <c r="K4" s="5" t="s">
        <v>148</v>
      </c>
      <c r="L4" s="5" t="s">
        <v>454</v>
      </c>
      <c r="M4" s="5" t="s">
        <v>455</v>
      </c>
      <c r="N4"/>
      <c r="O4"/>
      <c r="P4"/>
      <c r="Q4" s="199"/>
      <c r="R4"/>
    </row>
    <row r="5" spans="1:18" ht="12.75">
      <c r="A5" s="152"/>
      <c r="B5" s="153" t="s">
        <v>456</v>
      </c>
      <c r="C5" s="153" t="s">
        <v>456</v>
      </c>
      <c r="D5" s="153"/>
      <c r="E5" s="153"/>
      <c r="F5" s="153" t="s">
        <v>456</v>
      </c>
      <c r="G5" s="153" t="s">
        <v>456</v>
      </c>
      <c r="H5" s="153"/>
      <c r="I5" s="153"/>
      <c r="J5" s="153" t="s">
        <v>456</v>
      </c>
      <c r="K5" s="153" t="s">
        <v>456</v>
      </c>
      <c r="L5" s="153"/>
      <c r="M5" s="153"/>
      <c r="N5"/>
      <c r="O5"/>
      <c r="P5"/>
      <c r="Q5" s="286"/>
      <c r="R5"/>
    </row>
    <row r="6" spans="1:18" ht="12.75">
      <c r="A6" s="168"/>
      <c r="B6" s="259" t="s">
        <v>457</v>
      </c>
      <c r="C6" s="259" t="s">
        <v>457</v>
      </c>
      <c r="D6" s="259"/>
      <c r="E6" s="259"/>
      <c r="F6" s="259" t="s">
        <v>457</v>
      </c>
      <c r="G6" s="259" t="s">
        <v>457</v>
      </c>
      <c r="H6" s="259"/>
      <c r="I6" s="259"/>
      <c r="J6" s="259" t="s">
        <v>457</v>
      </c>
      <c r="K6" s="259" t="s">
        <v>457</v>
      </c>
      <c r="L6" s="259"/>
      <c r="M6" s="259"/>
      <c r="N6"/>
      <c r="O6"/>
      <c r="P6"/>
      <c r="Q6" s="286"/>
      <c r="R6"/>
    </row>
    <row r="7" spans="1:18" ht="12.75">
      <c r="A7" s="196">
        <v>1</v>
      </c>
      <c r="B7" s="260">
        <v>2</v>
      </c>
      <c r="C7" s="260">
        <v>3</v>
      </c>
      <c r="D7" s="260">
        <v>4</v>
      </c>
      <c r="E7" s="260">
        <v>5</v>
      </c>
      <c r="F7" s="260">
        <v>6</v>
      </c>
      <c r="G7" s="260">
        <v>7</v>
      </c>
      <c r="H7" s="260">
        <v>8</v>
      </c>
      <c r="I7" s="260">
        <v>9</v>
      </c>
      <c r="J7" s="260">
        <v>10</v>
      </c>
      <c r="K7" s="260">
        <v>11</v>
      </c>
      <c r="L7" s="260">
        <v>12</v>
      </c>
      <c r="M7" s="260">
        <v>13</v>
      </c>
      <c r="N7"/>
      <c r="O7"/>
      <c r="P7"/>
      <c r="Q7" s="322"/>
      <c r="R7"/>
    </row>
    <row r="8" spans="1:18" ht="12.75">
      <c r="A8" s="178"/>
      <c r="B8" s="3"/>
      <c r="C8" s="3"/>
      <c r="D8" s="3"/>
      <c r="E8" s="3"/>
      <c r="F8" s="3"/>
      <c r="G8" s="3"/>
      <c r="H8" s="3"/>
      <c r="I8" s="3"/>
      <c r="J8" s="3"/>
      <c r="K8" s="3"/>
      <c r="L8" s="3"/>
      <c r="M8" s="3"/>
      <c r="N8"/>
      <c r="O8"/>
      <c r="P8"/>
      <c r="Q8" s="194"/>
      <c r="R8"/>
    </row>
    <row r="9" spans="1:18" ht="12.75">
      <c r="A9" s="152" t="s">
        <v>458</v>
      </c>
      <c r="B9" s="370">
        <v>951692.07</v>
      </c>
      <c r="C9" s="370">
        <v>202469.53</v>
      </c>
      <c r="D9" s="370">
        <v>81644.4</v>
      </c>
      <c r="E9" s="370">
        <v>1154161.6</v>
      </c>
      <c r="F9" s="370">
        <v>565722.99</v>
      </c>
      <c r="G9" s="370">
        <v>106263.32</v>
      </c>
      <c r="H9" s="370">
        <v>46944.83</v>
      </c>
      <c r="I9" s="370">
        <v>671986.3</v>
      </c>
      <c r="J9" s="370">
        <v>914703.26</v>
      </c>
      <c r="K9" s="370">
        <v>183446.05</v>
      </c>
      <c r="L9" s="370">
        <v>73127.42</v>
      </c>
      <c r="M9" s="370">
        <v>1098149.31</v>
      </c>
      <c r="N9"/>
      <c r="O9"/>
      <c r="P9"/>
      <c r="Q9" s="160"/>
      <c r="R9"/>
    </row>
    <row r="10" spans="1:18" ht="12.75">
      <c r="A10" s="152" t="s">
        <v>459</v>
      </c>
      <c r="B10" s="370">
        <v>876006.54</v>
      </c>
      <c r="C10" s="370">
        <v>177330.17</v>
      </c>
      <c r="D10" s="370">
        <v>69465.31</v>
      </c>
      <c r="E10" s="370">
        <v>1053336.7</v>
      </c>
      <c r="F10" s="370">
        <v>535090.54</v>
      </c>
      <c r="G10" s="370">
        <v>98889.86</v>
      </c>
      <c r="H10" s="370">
        <v>45254.07</v>
      </c>
      <c r="I10" s="370">
        <v>633980.4</v>
      </c>
      <c r="J10" s="370">
        <v>871726.53</v>
      </c>
      <c r="K10" s="370">
        <v>173643.6</v>
      </c>
      <c r="L10" s="370">
        <v>69703.61</v>
      </c>
      <c r="M10" s="370">
        <v>1045370.13</v>
      </c>
      <c r="N10"/>
      <c r="O10"/>
      <c r="P10"/>
      <c r="Q10" s="160"/>
      <c r="R10"/>
    </row>
    <row r="11" spans="1:18" ht="12.75">
      <c r="A11" s="168" t="s">
        <v>460</v>
      </c>
      <c r="B11" s="370">
        <v>75685.54</v>
      </c>
      <c r="C11" s="370">
        <v>25139.37</v>
      </c>
      <c r="D11" s="370">
        <v>12179.09</v>
      </c>
      <c r="E11" s="370">
        <v>100824.9</v>
      </c>
      <c r="F11" s="370">
        <v>30632.45</v>
      </c>
      <c r="G11" s="152">
        <v>7373.45</v>
      </c>
      <c r="H11" s="370">
        <v>1690.75</v>
      </c>
      <c r="I11" s="370">
        <v>38005.9</v>
      </c>
      <c r="J11" s="370">
        <v>42976.73</v>
      </c>
      <c r="K11" s="370">
        <v>9802.46</v>
      </c>
      <c r="L11" s="370">
        <v>3423.82</v>
      </c>
      <c r="M11" s="370">
        <v>52779.19</v>
      </c>
      <c r="N11"/>
      <c r="O11"/>
      <c r="P11"/>
      <c r="Q11" s="368"/>
      <c r="R11"/>
    </row>
    <row r="12" spans="1:18" ht="12.75">
      <c r="A12" s="179" t="s">
        <v>461</v>
      </c>
      <c r="B12" s="370">
        <v>264857.98</v>
      </c>
      <c r="C12" s="370">
        <v>76519.78</v>
      </c>
      <c r="D12" s="370">
        <v>41622.52</v>
      </c>
      <c r="E12" s="370">
        <v>341377.77</v>
      </c>
      <c r="F12" s="370">
        <v>160787.47</v>
      </c>
      <c r="G12" s="152">
        <v>43731.36</v>
      </c>
      <c r="H12" s="152">
        <v>25494.63</v>
      </c>
      <c r="I12" s="370">
        <v>204518.83</v>
      </c>
      <c r="J12" s="370">
        <v>181514.61</v>
      </c>
      <c r="K12" s="370">
        <v>50347.86</v>
      </c>
      <c r="L12" s="370">
        <v>29519.09</v>
      </c>
      <c r="M12" s="370">
        <v>231862.47</v>
      </c>
      <c r="N12"/>
      <c r="O12"/>
      <c r="P12"/>
      <c r="Q12" s="160"/>
      <c r="R12"/>
    </row>
    <row r="13" spans="1:18" ht="12.75">
      <c r="A13" s="168" t="s">
        <v>462</v>
      </c>
      <c r="B13" s="391">
        <v>77.59</v>
      </c>
      <c r="C13" s="391">
        <v>22.41</v>
      </c>
      <c r="D13" s="391">
        <v>12.19</v>
      </c>
      <c r="E13" s="371">
        <f>+B13+C13</f>
        <v>100</v>
      </c>
      <c r="F13" s="391">
        <v>78.62</v>
      </c>
      <c r="G13" s="391">
        <v>21.38</v>
      </c>
      <c r="H13" s="391">
        <v>12.46</v>
      </c>
      <c r="I13" s="371">
        <v>100</v>
      </c>
      <c r="J13" s="391">
        <v>78.29</v>
      </c>
      <c r="K13" s="391">
        <v>21.71</v>
      </c>
      <c r="L13" s="391">
        <v>12.73</v>
      </c>
      <c r="M13" s="371">
        <f>+J13+K13</f>
        <v>100</v>
      </c>
      <c r="N13"/>
      <c r="O13"/>
      <c r="P13"/>
      <c r="Q13" s="287"/>
      <c r="R13"/>
    </row>
    <row r="14" spans="1:18" ht="12.75">
      <c r="A14" s="301" t="s">
        <v>463</v>
      </c>
      <c r="B14" s="168" t="s">
        <v>464</v>
      </c>
      <c r="C14" s="168"/>
      <c r="D14" s="168"/>
      <c r="E14" s="168"/>
      <c r="F14" s="392"/>
      <c r="G14" s="168"/>
      <c r="H14" s="168"/>
      <c r="I14" s="168"/>
      <c r="J14" s="168"/>
      <c r="K14" s="168"/>
      <c r="L14" s="168"/>
      <c r="M14" s="259"/>
      <c r="N14"/>
      <c r="O14"/>
      <c r="P14"/>
      <c r="Q14" s="160"/>
      <c r="R14"/>
    </row>
    <row r="15" spans="1:18" ht="12.75">
      <c r="A15" s="302"/>
      <c r="B15" s="160"/>
      <c r="C15" s="160"/>
      <c r="D15" s="160"/>
      <c r="E15" s="160"/>
      <c r="F15" s="393"/>
      <c r="G15" s="160"/>
      <c r="H15" s="160"/>
      <c r="I15" s="160"/>
      <c r="J15" s="160"/>
      <c r="K15" s="160"/>
      <c r="L15" s="160"/>
      <c r="M15" s="286"/>
      <c r="N15"/>
      <c r="O15"/>
      <c r="P15"/>
      <c r="Q15" s="160"/>
      <c r="R15"/>
    </row>
    <row r="16" spans="1:18" ht="12.75">
      <c r="A16" s="477" t="s">
        <v>664</v>
      </c>
      <c r="B16" s="152"/>
      <c r="C16" s="152"/>
      <c r="D16" s="152"/>
      <c r="E16" s="152"/>
      <c r="F16" s="152"/>
      <c r="G16" s="152"/>
      <c r="H16" s="152"/>
      <c r="I16" s="152"/>
      <c r="J16" s="152"/>
      <c r="K16" s="152"/>
      <c r="L16" s="152"/>
      <c r="M16" s="153"/>
      <c r="N16"/>
      <c r="O16"/>
      <c r="P16"/>
      <c r="Q16" s="152"/>
      <c r="R16"/>
    </row>
  </sheetData>
  <hyperlinks>
    <hyperlink ref="A4" location="'S&amp;P CNX Defty'!A1" display="S&amp;P CNX Defty"/>
    <hyperlink ref="A5" location="'S&amp;P CNX 500'!A1" display="S&amp;P CNX 500"/>
    <hyperlink ref="A6" location="'CNX Midcap 200'!A1" display="CNX Midcap 200"/>
    <hyperlink ref="A12" location="'Options time series-BSE '!A1" display="Stock Futures"/>
    <hyperlink ref="A13" location="'Options time series-BSE '!A1" display="Sensex Options"/>
    <hyperlink ref="A14" location="'CNX Midcap 200'!A1" display="CNX Midcap 200"/>
    <hyperlink ref="F14" location="'Options time series-NSE '!A1" display="Nifty Options"/>
    <hyperlink ref="A10" location="'Options time series-BSE '!A1" display="Stock Futures"/>
    <hyperlink ref="A11" location="'Options time series-BSE '!A1" display="Sensex Futures"/>
    <hyperlink ref="F16" location="'Options time series-NSE '!A1" display="Nifty Futures"/>
    <hyperlink ref="A3" location="'S&amp;P CNX NIFTY'!A1" display="S&amp;P CNX Nifty"/>
    <hyperlink ref="A7" location="'BSE TECK'!A1" display="BSE TECk "/>
    <hyperlink ref="A1" location="'S&amp;P CNX Defty'!A1" tooltip="Time series on Stock Options" display="S&amp;P CNX Defty"/>
    <hyperlink ref="A9" location="'Options time series-BSE '!A1" display="Sensex Futures"/>
    <hyperlink ref="A16" location="'Table-13-a'!A1" display="Back"/>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9"/>
  <sheetViews>
    <sheetView workbookViewId="0" topLeftCell="A1">
      <selection activeCell="A19" sqref="A19"/>
    </sheetView>
  </sheetViews>
  <sheetFormatPr defaultColWidth="9.140625" defaultRowHeight="12.75"/>
  <cols>
    <col min="1" max="1" width="40.7109375" style="8" customWidth="1"/>
    <col min="2" max="2" width="9.28125" style="8" customWidth="1"/>
    <col min="3" max="3" width="7.7109375" style="8" customWidth="1"/>
    <col min="4" max="4" width="8.28125" style="8" customWidth="1"/>
    <col min="5" max="6" width="7.421875" style="8" customWidth="1"/>
    <col min="7" max="7" width="9.140625" style="8" customWidth="1"/>
    <col min="8" max="8" width="8.7109375" style="8" customWidth="1"/>
    <col min="9" max="9" width="8.421875" style="8" customWidth="1"/>
    <col min="10" max="10" width="9.421875" style="8" customWidth="1"/>
    <col min="11" max="11" width="13.57421875" style="8" customWidth="1"/>
    <col min="12" max="12" width="13.00390625" style="8" customWidth="1"/>
    <col min="13" max="13" width="13.140625" style="8" customWidth="1"/>
    <col min="14" max="14" width="13.00390625" style="8" customWidth="1"/>
    <col min="15" max="16384" width="9.140625" style="8" customWidth="1"/>
  </cols>
  <sheetData>
    <row r="1" spans="1:14" ht="12.75">
      <c r="A1" s="258"/>
      <c r="B1" s="394"/>
      <c r="C1" s="168"/>
      <c r="D1" s="168"/>
      <c r="E1" s="168"/>
      <c r="F1" s="168"/>
      <c r="G1" s="168"/>
      <c r="H1" s="168"/>
      <c r="I1" s="168"/>
      <c r="J1" s="168"/>
      <c r="K1" s="168"/>
      <c r="L1" s="168"/>
      <c r="M1" s="306"/>
      <c r="N1" s="168"/>
    </row>
    <row r="2" spans="1:18" ht="12.75">
      <c r="A2" s="152"/>
      <c r="B2" s="152"/>
      <c r="C2" s="152"/>
      <c r="D2" s="152"/>
      <c r="E2" s="152"/>
      <c r="F2" s="152"/>
      <c r="G2" s="152"/>
      <c r="H2" s="152"/>
      <c r="I2" s="152"/>
      <c r="J2" s="152"/>
      <c r="K2" s="152"/>
      <c r="L2" s="152"/>
      <c r="M2" s="153"/>
      <c r="N2"/>
      <c r="O2"/>
      <c r="P2"/>
      <c r="Q2" s="152"/>
      <c r="R2"/>
    </row>
    <row r="3" spans="1:18" ht="12.75">
      <c r="A3" s="258" t="s">
        <v>465</v>
      </c>
      <c r="B3" s="394"/>
      <c r="C3" s="168"/>
      <c r="D3" s="168"/>
      <c r="E3" s="168"/>
      <c r="F3" s="168"/>
      <c r="G3" s="168"/>
      <c r="H3" s="168"/>
      <c r="I3" s="168"/>
      <c r="J3" s="168"/>
      <c r="K3" s="168"/>
      <c r="L3" s="168"/>
      <c r="M3" s="306"/>
      <c r="N3" s="168"/>
      <c r="O3"/>
      <c r="P3"/>
      <c r="Q3"/>
      <c r="R3"/>
    </row>
    <row r="4" spans="1:18" ht="12.75">
      <c r="A4" s="168" t="s">
        <v>466</v>
      </c>
      <c r="B4" s="400" t="s">
        <v>607</v>
      </c>
      <c r="C4" s="169"/>
      <c r="D4" s="120" t="s">
        <v>467</v>
      </c>
      <c r="E4" s="120" t="s">
        <v>399</v>
      </c>
      <c r="F4" s="120"/>
      <c r="G4" s="395" t="s">
        <v>468</v>
      </c>
      <c r="H4" s="395"/>
      <c r="I4" s="395" t="s">
        <v>64</v>
      </c>
      <c r="J4" s="395"/>
      <c r="K4" s="395"/>
      <c r="L4" s="96"/>
      <c r="M4" s="96"/>
      <c r="N4" s="115"/>
      <c r="O4"/>
      <c r="P4"/>
      <c r="Q4"/>
      <c r="R4"/>
    </row>
    <row r="5" spans="1:18" ht="12.75">
      <c r="A5" s="152"/>
      <c r="B5" s="15"/>
      <c r="D5" s="15" t="s">
        <v>469</v>
      </c>
      <c r="E5" s="15" t="s">
        <v>469</v>
      </c>
      <c r="F5" s="15"/>
      <c r="G5" s="15" t="s">
        <v>470</v>
      </c>
      <c r="H5" s="15" t="s">
        <v>471</v>
      </c>
      <c r="I5" s="15" t="s">
        <v>470</v>
      </c>
      <c r="J5" s="15" t="s">
        <v>471</v>
      </c>
      <c r="K5" s="15" t="s">
        <v>64</v>
      </c>
      <c r="L5" s="15" t="s">
        <v>65</v>
      </c>
      <c r="M5" s="15" t="s">
        <v>66</v>
      </c>
      <c r="N5" s="15" t="s">
        <v>128</v>
      </c>
      <c r="O5"/>
      <c r="P5"/>
      <c r="Q5"/>
      <c r="R5"/>
    </row>
    <row r="6" spans="1:18" ht="12.75">
      <c r="A6" s="374">
        <v>1</v>
      </c>
      <c r="B6" s="19">
        <v>2</v>
      </c>
      <c r="C6" s="19"/>
      <c r="D6" s="19">
        <v>3</v>
      </c>
      <c r="E6" s="19">
        <v>4</v>
      </c>
      <c r="F6" s="19"/>
      <c r="G6" s="19">
        <v>5</v>
      </c>
      <c r="H6" s="19">
        <v>6</v>
      </c>
      <c r="I6" s="19">
        <v>7</v>
      </c>
      <c r="J6" s="19">
        <v>8</v>
      </c>
      <c r="K6" s="19">
        <f>+J6+1</f>
        <v>9</v>
      </c>
      <c r="L6" s="19">
        <f>+K6+1</f>
        <v>10</v>
      </c>
      <c r="M6" s="19">
        <f>+L6+1</f>
        <v>11</v>
      </c>
      <c r="N6" s="19">
        <f>+M6+1</f>
        <v>12</v>
      </c>
      <c r="O6"/>
      <c r="P6"/>
      <c r="Q6"/>
      <c r="R6"/>
    </row>
    <row r="7" spans="1:18" ht="12.75">
      <c r="A7" s="305" t="s">
        <v>472</v>
      </c>
      <c r="B7" s="269">
        <v>13799</v>
      </c>
      <c r="C7" s="396">
        <v>55.1</v>
      </c>
      <c r="D7" s="269">
        <v>13073</v>
      </c>
      <c r="E7" s="269">
        <v>8896</v>
      </c>
      <c r="F7" s="396">
        <v>42.1</v>
      </c>
      <c r="G7" s="269">
        <v>8929</v>
      </c>
      <c r="H7" s="269">
        <v>13972</v>
      </c>
      <c r="I7" s="269">
        <v>6135</v>
      </c>
      <c r="J7" s="269">
        <v>11307</v>
      </c>
      <c r="K7" s="397" t="s">
        <v>473</v>
      </c>
      <c r="L7" s="401" t="s">
        <v>474</v>
      </c>
      <c r="M7" s="402" t="s">
        <v>475</v>
      </c>
      <c r="N7" s="15" t="s">
        <v>476</v>
      </c>
      <c r="O7"/>
      <c r="P7"/>
      <c r="Q7"/>
      <c r="R7"/>
    </row>
    <row r="8" spans="1:18" ht="12.75">
      <c r="A8" s="152" t="s">
        <v>477</v>
      </c>
      <c r="B8" s="269">
        <v>6985</v>
      </c>
      <c r="C8" s="396">
        <v>48.4</v>
      </c>
      <c r="D8" s="269">
        <v>6651</v>
      </c>
      <c r="E8" s="269">
        <v>4708</v>
      </c>
      <c r="F8" s="396">
        <v>39.5</v>
      </c>
      <c r="G8" s="269">
        <v>4535</v>
      </c>
      <c r="H8" s="269">
        <v>7067</v>
      </c>
      <c r="I8" s="269">
        <v>3310</v>
      </c>
      <c r="J8" s="269">
        <v>5904</v>
      </c>
      <c r="K8" s="397" t="s">
        <v>478</v>
      </c>
      <c r="L8" s="208" t="s">
        <v>479</v>
      </c>
      <c r="M8" s="402" t="s">
        <v>480</v>
      </c>
      <c r="N8" s="15" t="s">
        <v>481</v>
      </c>
      <c r="O8"/>
      <c r="P8"/>
      <c r="Q8"/>
      <c r="R8"/>
    </row>
    <row r="9" spans="1:18" ht="12.75">
      <c r="A9" s="152" t="s">
        <v>482</v>
      </c>
      <c r="B9" s="269">
        <v>1656</v>
      </c>
      <c r="C9" s="396">
        <v>46.6</v>
      </c>
      <c r="D9" s="269">
        <v>1576</v>
      </c>
      <c r="E9" s="269">
        <v>1129</v>
      </c>
      <c r="F9" s="396">
        <v>36.1</v>
      </c>
      <c r="G9" s="269">
        <v>1073</v>
      </c>
      <c r="H9" s="269">
        <v>1673</v>
      </c>
      <c r="I9" s="269">
        <v>825</v>
      </c>
      <c r="J9" s="269">
        <v>1413</v>
      </c>
      <c r="K9" s="397" t="s">
        <v>483</v>
      </c>
      <c r="L9" s="208" t="s">
        <v>484</v>
      </c>
      <c r="M9" s="402" t="s">
        <v>485</v>
      </c>
      <c r="N9" s="15" t="s">
        <v>486</v>
      </c>
      <c r="O9"/>
      <c r="P9"/>
      <c r="Q9"/>
      <c r="R9"/>
    </row>
    <row r="10" spans="1:18" ht="12.75">
      <c r="A10" s="152" t="s">
        <v>487</v>
      </c>
      <c r="B10" s="269">
        <v>3962</v>
      </c>
      <c r="C10" s="396">
        <v>47.1</v>
      </c>
      <c r="D10" s="269">
        <v>3777</v>
      </c>
      <c r="E10" s="269">
        <v>2693</v>
      </c>
      <c r="F10" s="396">
        <v>36.2</v>
      </c>
      <c r="G10" s="269">
        <v>2633</v>
      </c>
      <c r="H10" s="269">
        <v>4016</v>
      </c>
      <c r="I10" s="269">
        <v>1903</v>
      </c>
      <c r="J10" s="269">
        <v>3419</v>
      </c>
      <c r="K10" s="397" t="s">
        <v>488</v>
      </c>
      <c r="L10" s="208" t="s">
        <v>489</v>
      </c>
      <c r="M10" s="402" t="s">
        <v>490</v>
      </c>
      <c r="N10" s="15" t="s">
        <v>491</v>
      </c>
      <c r="O10"/>
      <c r="P10"/>
      <c r="Q10"/>
      <c r="R10"/>
    </row>
    <row r="11" spans="1:18" ht="12.75">
      <c r="A11" s="179" t="s">
        <v>492</v>
      </c>
      <c r="B11" s="438">
        <v>2354</v>
      </c>
      <c r="C11" s="439">
        <v>59.1</v>
      </c>
      <c r="D11" s="438">
        <v>2211</v>
      </c>
      <c r="E11" s="438">
        <v>1479</v>
      </c>
      <c r="F11" s="439">
        <v>24.8</v>
      </c>
      <c r="G11" s="231">
        <v>1400</v>
      </c>
      <c r="H11" s="231">
        <v>2354</v>
      </c>
      <c r="I11" s="438">
        <v>1096</v>
      </c>
      <c r="J11" s="438">
        <v>1752</v>
      </c>
      <c r="K11" s="272" t="s">
        <v>493</v>
      </c>
      <c r="L11" s="208" t="s">
        <v>494</v>
      </c>
      <c r="M11" s="440" t="s">
        <v>495</v>
      </c>
      <c r="N11" s="27" t="s">
        <v>496</v>
      </c>
      <c r="O11"/>
      <c r="P11"/>
      <c r="Q11"/>
      <c r="R11"/>
    </row>
    <row r="12" spans="1:18" ht="12.75">
      <c r="A12" s="168" t="s">
        <v>608</v>
      </c>
      <c r="B12" s="398">
        <v>49558</v>
      </c>
      <c r="C12" s="399">
        <v>26.1</v>
      </c>
      <c r="D12" s="398">
        <v>48176</v>
      </c>
      <c r="E12" s="398">
        <v>39313</v>
      </c>
      <c r="F12" s="399">
        <v>32.6</v>
      </c>
      <c r="G12" s="183"/>
      <c r="H12" s="183"/>
      <c r="I12" s="398"/>
      <c r="J12" s="398"/>
      <c r="K12" s="441" t="s">
        <v>609</v>
      </c>
      <c r="L12" s="403" t="s">
        <v>610</v>
      </c>
      <c r="M12" s="214" t="s">
        <v>611</v>
      </c>
      <c r="N12" s="120" t="s">
        <v>612</v>
      </c>
      <c r="O12"/>
      <c r="P12"/>
      <c r="Q12"/>
      <c r="R12"/>
    </row>
    <row r="13" spans="1:18" ht="12.75">
      <c r="A13" s="179" t="s">
        <v>497</v>
      </c>
      <c r="B13" s="182"/>
      <c r="C13" s="182"/>
      <c r="D13" s="182"/>
      <c r="E13" s="182"/>
      <c r="F13" s="182"/>
      <c r="G13" s="182"/>
      <c r="H13" s="182"/>
      <c r="I13" s="182"/>
      <c r="J13" s="182"/>
      <c r="K13" s="182"/>
      <c r="L13" s="182"/>
      <c r="M13" s="5"/>
      <c r="N13" s="182"/>
      <c r="O13"/>
      <c r="P13"/>
      <c r="Q13"/>
      <c r="R13"/>
    </row>
    <row r="14" spans="1:18" ht="12.75">
      <c r="A14" s="301" t="s">
        <v>498</v>
      </c>
      <c r="B14" s="195"/>
      <c r="C14" s="195"/>
      <c r="D14" s="195"/>
      <c r="E14" s="195"/>
      <c r="F14" s="195"/>
      <c r="G14" s="195"/>
      <c r="H14" s="195"/>
      <c r="I14" s="195"/>
      <c r="J14" s="195"/>
      <c r="K14" s="195"/>
      <c r="L14" s="195"/>
      <c r="M14" s="193"/>
      <c r="N14" s="195"/>
      <c r="O14"/>
      <c r="P14"/>
      <c r="Q14"/>
      <c r="R14"/>
    </row>
    <row r="19" ht="12.75">
      <c r="A19" s="477" t="s">
        <v>664</v>
      </c>
    </row>
  </sheetData>
  <hyperlinks>
    <hyperlink ref="A2" location="'S&amp;P CNX 500'!A1" display="S&amp;P CNX 500"/>
    <hyperlink ref="F2" location="'Options time series-NSE '!A1" display="Nifty Futures"/>
    <hyperlink ref="A6" location="'BSE TECK'!A1" display="BSE TECk "/>
    <hyperlink ref="A11" location="'BSE FMC'!A1" display="BSEFMC "/>
    <hyperlink ref="A13" location="'S&amp;P CNX NIFTY'!A1" display="S&amp;P CNX Nifty"/>
    <hyperlink ref="F13" location="'Options time series-NSE '!A1" display="Stock Futures"/>
    <hyperlink ref="A8" location="'BSE 500'!A1" display="BSE500 "/>
    <hyperlink ref="A9" location="'BSE IT '!A1" display="BSE IT "/>
    <hyperlink ref="A10" location="'BSE CD'!A1" display="BSE CD "/>
    <hyperlink ref="D13" location="'CNX Nifty Junior'!A1" display="CNX Nifty Junior"/>
    <hyperlink ref="C13" location="'BSE CG'!A1" display="BSE CG "/>
    <hyperlink ref="A4" location="'BSE TECK'!A1" display="BSE TECk "/>
    <hyperlink ref="A5" location="'BSE 100'!A1" display="BSE100 "/>
    <hyperlink ref="A3" location="'BSE CG'!A1" tooltip="Time Series on BSE IT" display="BSE CG "/>
    <hyperlink ref="B6" location="'BSE IT '!A1" display="BSE IT "/>
    <hyperlink ref="A19" location="'Table-13-a'!A1" display="Back"/>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D394"/>
  <sheetViews>
    <sheetView workbookViewId="0" topLeftCell="A1">
      <selection activeCell="A394" sqref="A394"/>
    </sheetView>
  </sheetViews>
  <sheetFormatPr defaultColWidth="9.140625" defaultRowHeight="12.75"/>
  <cols>
    <col min="1" max="1" width="32.8515625" style="8" customWidth="1"/>
    <col min="2" max="2" width="14.421875" style="8" customWidth="1"/>
    <col min="3" max="3" width="15.00390625" style="8" customWidth="1"/>
    <col min="4" max="4" width="17.421875" style="8" bestFit="1" customWidth="1"/>
    <col min="5" max="5" width="11.57421875" style="8" customWidth="1"/>
    <col min="6" max="6" width="12.8515625" style="8" bestFit="1" customWidth="1"/>
    <col min="7" max="7" width="14.8515625" style="8" customWidth="1"/>
    <col min="8" max="8" width="15.8515625" style="8" customWidth="1"/>
    <col min="9" max="9" width="14.28125" style="8" customWidth="1"/>
    <col min="10" max="14" width="12.28125" style="8" customWidth="1"/>
    <col min="15" max="16384" width="9.140625" style="8" customWidth="1"/>
  </cols>
  <sheetData>
    <row r="1" spans="1:30" ht="12.75">
      <c r="A1" s="2" t="s">
        <v>499</v>
      </c>
      <c r="B1" s="3"/>
      <c r="C1" s="4"/>
      <c r="D1" s="3"/>
      <c r="E1" s="3"/>
      <c r="F1" s="3"/>
      <c r="G1" s="3"/>
      <c r="H1" s="3"/>
      <c r="I1" s="3"/>
      <c r="J1" s="3"/>
      <c r="K1" s="3"/>
      <c r="L1" s="3"/>
      <c r="M1" s="5"/>
      <c r="N1" s="6"/>
      <c r="O1"/>
      <c r="P1"/>
      <c r="Q1"/>
      <c r="R1"/>
      <c r="S1" s="7"/>
      <c r="T1" s="7"/>
      <c r="U1" s="7"/>
      <c r="V1" s="7"/>
      <c r="W1" s="7"/>
      <c r="X1" s="7"/>
      <c r="Y1" s="7"/>
      <c r="Z1" s="7"/>
      <c r="AA1" s="7"/>
      <c r="AB1" s="7"/>
      <c r="AC1" s="7"/>
      <c r="AD1" s="7"/>
    </row>
    <row r="2" spans="1:30" ht="12.75">
      <c r="A2" s="9" t="s">
        <v>500</v>
      </c>
      <c r="B2" s="10"/>
      <c r="C2"/>
      <c r="D2" s="12" t="s">
        <v>613</v>
      </c>
      <c r="E2" s="10"/>
      <c r="F2" s="10"/>
      <c r="G2" s="10"/>
      <c r="H2" s="10"/>
      <c r="I2" s="13"/>
      <c r="J2" s="13"/>
      <c r="K2" s="14"/>
      <c r="M2" s="15"/>
      <c r="O2"/>
      <c r="P2"/>
      <c r="Q2"/>
      <c r="R2"/>
      <c r="S2" s="11"/>
      <c r="T2" s="11"/>
      <c r="U2" s="11"/>
      <c r="V2" s="11"/>
      <c r="W2" s="11"/>
      <c r="X2" s="11"/>
      <c r="Y2" s="11"/>
      <c r="Z2" s="11"/>
      <c r="AA2" s="11"/>
      <c r="AB2" s="11"/>
      <c r="AC2" s="11"/>
      <c r="AD2" s="11"/>
    </row>
    <row r="3" spans="1:30" ht="12.75">
      <c r="A3" s="16" t="s">
        <v>501</v>
      </c>
      <c r="B3" s="17" t="s">
        <v>502</v>
      </c>
      <c r="C3" s="17" t="s">
        <v>503</v>
      </c>
      <c r="D3" s="17" t="s">
        <v>504</v>
      </c>
      <c r="E3" s="17" t="s">
        <v>505</v>
      </c>
      <c r="F3" s="17" t="s">
        <v>506</v>
      </c>
      <c r="G3" s="17" t="s">
        <v>507</v>
      </c>
      <c r="H3" s="17" t="s">
        <v>508</v>
      </c>
      <c r="I3" s="15"/>
      <c r="M3" s="15"/>
      <c r="O3"/>
      <c r="P3"/>
      <c r="Q3"/>
      <c r="R3"/>
      <c r="S3" s="11"/>
      <c r="T3" s="11"/>
      <c r="U3" s="11"/>
      <c r="V3" s="11"/>
      <c r="W3" s="11"/>
      <c r="X3" s="11"/>
      <c r="Y3" s="11"/>
      <c r="Z3" s="11"/>
      <c r="AA3" s="11"/>
      <c r="AB3" s="11"/>
      <c r="AC3" s="11"/>
      <c r="AD3" s="11"/>
    </row>
    <row r="4" spans="1:30" ht="12.75">
      <c r="A4" s="18">
        <v>1</v>
      </c>
      <c r="B4" s="19">
        <v>2</v>
      </c>
      <c r="C4" s="19">
        <v>3</v>
      </c>
      <c r="D4" s="19">
        <v>4</v>
      </c>
      <c r="E4" s="19">
        <v>5</v>
      </c>
      <c r="F4" s="19">
        <v>6</v>
      </c>
      <c r="G4" s="19">
        <v>7</v>
      </c>
      <c r="H4" s="19">
        <v>8</v>
      </c>
      <c r="I4" s="20"/>
      <c r="J4" s="20"/>
      <c r="K4" s="20"/>
      <c r="M4" s="15"/>
      <c r="O4"/>
      <c r="P4"/>
      <c r="Q4"/>
      <c r="R4"/>
      <c r="S4" s="11"/>
      <c r="T4" s="11"/>
      <c r="U4" s="11"/>
      <c r="V4" s="11"/>
      <c r="W4" s="11"/>
      <c r="X4" s="11"/>
      <c r="Y4" s="11"/>
      <c r="Z4" s="11"/>
      <c r="AA4" s="11"/>
      <c r="AB4" s="11"/>
      <c r="AC4" s="11"/>
      <c r="AD4" s="11"/>
    </row>
    <row r="5" spans="1:30" ht="12.75">
      <c r="A5" s="21"/>
      <c r="B5" s="22"/>
      <c r="C5" s="22"/>
      <c r="D5" s="22"/>
      <c r="E5" s="22"/>
      <c r="F5" s="22"/>
      <c r="G5" s="22"/>
      <c r="H5" s="22"/>
      <c r="I5" s="20"/>
      <c r="J5" s="20"/>
      <c r="K5" s="20"/>
      <c r="M5" s="15"/>
      <c r="O5"/>
      <c r="P5"/>
      <c r="Q5"/>
      <c r="R5"/>
      <c r="S5" s="11"/>
      <c r="T5" s="11"/>
      <c r="U5" s="11"/>
      <c r="V5" s="11"/>
      <c r="W5" s="11"/>
      <c r="X5" s="11"/>
      <c r="Y5" s="11"/>
      <c r="Z5" s="11"/>
      <c r="AA5" s="11"/>
      <c r="AB5" s="11"/>
      <c r="AC5" s="11"/>
      <c r="AD5" s="11"/>
    </row>
    <row r="6" spans="1:30" ht="12.75">
      <c r="A6" s="404" t="s">
        <v>558</v>
      </c>
      <c r="B6" s="442">
        <v>13846.71</v>
      </c>
      <c r="C6" s="442">
        <v>13912.54</v>
      </c>
      <c r="D6" s="442">
        <v>13828.51</v>
      </c>
      <c r="E6" s="442">
        <v>13874.33</v>
      </c>
      <c r="F6" s="442">
        <v>13844.78</v>
      </c>
      <c r="G6" s="27">
        <v>29.55</v>
      </c>
      <c r="H6" s="27">
        <v>0.21</v>
      </c>
      <c r="I6" s="20"/>
      <c r="J6" s="20"/>
      <c r="K6" s="20"/>
      <c r="M6" s="15"/>
      <c r="O6"/>
      <c r="P6"/>
      <c r="Q6"/>
      <c r="R6"/>
      <c r="S6" s="11"/>
      <c r="T6" s="11"/>
      <c r="U6" s="11"/>
      <c r="V6" s="11"/>
      <c r="W6" s="11"/>
      <c r="X6" s="11"/>
      <c r="Y6" s="11"/>
      <c r="Z6" s="11"/>
      <c r="AA6" s="11"/>
      <c r="AB6" s="11"/>
      <c r="AC6" s="11"/>
      <c r="AD6" s="11"/>
    </row>
    <row r="7" spans="1:30" ht="12.75">
      <c r="A7" s="404" t="s">
        <v>559</v>
      </c>
      <c r="B7" s="442">
        <v>5792.09</v>
      </c>
      <c r="C7" s="442">
        <v>5838.4</v>
      </c>
      <c r="D7" s="442">
        <v>5792.09</v>
      </c>
      <c r="E7" s="442">
        <v>5818.95</v>
      </c>
      <c r="F7" s="442">
        <v>5775.42</v>
      </c>
      <c r="G7" s="27">
        <v>43.53</v>
      </c>
      <c r="H7" s="27">
        <v>0.75</v>
      </c>
      <c r="I7" s="20"/>
      <c r="J7" s="20"/>
      <c r="K7" s="20"/>
      <c r="M7" s="15"/>
      <c r="O7"/>
      <c r="P7"/>
      <c r="Q7"/>
      <c r="R7"/>
      <c r="S7" s="11"/>
      <c r="T7" s="11"/>
      <c r="U7" s="11"/>
      <c r="V7" s="11"/>
      <c r="W7" s="11"/>
      <c r="X7" s="11"/>
      <c r="Y7" s="11"/>
      <c r="Z7" s="11"/>
      <c r="AA7" s="11"/>
      <c r="AB7" s="11"/>
      <c r="AC7" s="11"/>
      <c r="AD7" s="11"/>
    </row>
    <row r="8" spans="1:30" ht="12.75">
      <c r="A8" s="404" t="s">
        <v>560</v>
      </c>
      <c r="B8" s="442">
        <v>6734.79</v>
      </c>
      <c r="C8" s="442">
        <v>6800.37</v>
      </c>
      <c r="D8" s="442">
        <v>6734.79</v>
      </c>
      <c r="E8" s="442">
        <v>6776.84</v>
      </c>
      <c r="F8" s="442">
        <v>6718.74</v>
      </c>
      <c r="G8" s="27">
        <v>58.1</v>
      </c>
      <c r="H8" s="27">
        <v>0.86</v>
      </c>
      <c r="I8" s="20"/>
      <c r="J8" s="20"/>
      <c r="K8" s="20"/>
      <c r="M8" s="15"/>
      <c r="O8"/>
      <c r="P8"/>
      <c r="Q8"/>
      <c r="R8"/>
      <c r="S8" s="11"/>
      <c r="T8" s="11"/>
      <c r="U8" s="11"/>
      <c r="V8" s="11"/>
      <c r="W8" s="11"/>
      <c r="X8" s="11"/>
      <c r="Y8" s="11"/>
      <c r="Z8" s="11"/>
      <c r="AA8" s="11"/>
      <c r="AB8" s="11"/>
      <c r="AC8" s="11"/>
      <c r="AD8" s="11"/>
    </row>
    <row r="9" spans="1:30" ht="12.75">
      <c r="A9" s="404" t="s">
        <v>561</v>
      </c>
      <c r="B9" s="442">
        <v>7026.37</v>
      </c>
      <c r="C9" s="442">
        <v>7063.55</v>
      </c>
      <c r="D9" s="442">
        <v>7013.54</v>
      </c>
      <c r="E9" s="442">
        <v>7042.17</v>
      </c>
      <c r="F9" s="442">
        <v>7018.37</v>
      </c>
      <c r="G9" s="27">
        <v>23.8</v>
      </c>
      <c r="H9" s="27">
        <v>0.34</v>
      </c>
      <c r="I9" s="23"/>
      <c r="J9" s="23"/>
      <c r="K9" s="23"/>
      <c r="L9" s="23"/>
      <c r="M9" s="24"/>
      <c r="N9" s="25"/>
      <c r="O9"/>
      <c r="P9"/>
      <c r="Q9"/>
      <c r="R9"/>
      <c r="S9" s="11"/>
      <c r="T9" s="11"/>
      <c r="U9" s="11"/>
      <c r="V9" s="11"/>
      <c r="W9" s="11"/>
      <c r="X9" s="11"/>
      <c r="Y9" s="11"/>
      <c r="Z9" s="11"/>
      <c r="AA9" s="11"/>
      <c r="AB9" s="11"/>
      <c r="AC9" s="11"/>
      <c r="AD9" s="11"/>
    </row>
    <row r="10" spans="1:30" ht="12.75">
      <c r="A10" s="404" t="s">
        <v>562</v>
      </c>
      <c r="B10" s="442">
        <v>1667.81</v>
      </c>
      <c r="C10" s="442">
        <v>1676.21</v>
      </c>
      <c r="D10" s="442">
        <v>1664.85</v>
      </c>
      <c r="E10" s="442">
        <v>1671.16</v>
      </c>
      <c r="F10" s="442">
        <v>1665.53</v>
      </c>
      <c r="G10" s="27">
        <v>5.63</v>
      </c>
      <c r="H10" s="27">
        <v>0.34</v>
      </c>
      <c r="I10" s="26"/>
      <c r="J10" s="26"/>
      <c r="K10" s="26"/>
      <c r="L10" s="26"/>
      <c r="M10" s="27"/>
      <c r="O10"/>
      <c r="P10"/>
      <c r="Q10"/>
      <c r="R10"/>
      <c r="S10" s="11"/>
      <c r="T10" s="11"/>
      <c r="U10" s="11"/>
      <c r="V10" s="11"/>
      <c r="W10" s="11"/>
      <c r="X10" s="11"/>
      <c r="Y10" s="11"/>
      <c r="Z10" s="11"/>
      <c r="AA10" s="11"/>
      <c r="AB10" s="11"/>
      <c r="AC10" s="11"/>
      <c r="AD10" s="11"/>
    </row>
    <row r="11" spans="1:30" ht="12.75">
      <c r="A11" s="404" t="s">
        <v>563</v>
      </c>
      <c r="B11" s="442">
        <v>5301.92</v>
      </c>
      <c r="C11" s="442">
        <v>5326.53</v>
      </c>
      <c r="D11" s="442">
        <v>5292.32</v>
      </c>
      <c r="E11" s="442">
        <v>5310.76</v>
      </c>
      <c r="F11" s="442">
        <v>5290.74</v>
      </c>
      <c r="G11" s="27">
        <v>20.02</v>
      </c>
      <c r="H11" s="27">
        <v>0.38</v>
      </c>
      <c r="I11" s="26"/>
      <c r="J11" s="26"/>
      <c r="K11" s="26"/>
      <c r="L11" s="26"/>
      <c r="M11" s="27"/>
      <c r="O11"/>
      <c r="P11"/>
      <c r="Q11"/>
      <c r="R11"/>
      <c r="S11" s="11"/>
      <c r="T11" s="11"/>
      <c r="U11" s="11"/>
      <c r="V11" s="11"/>
      <c r="W11" s="11"/>
      <c r="X11" s="11"/>
      <c r="Y11" s="11"/>
      <c r="Z11" s="11"/>
      <c r="AA11" s="11"/>
      <c r="AB11" s="11"/>
      <c r="AC11" s="11"/>
      <c r="AD11" s="11"/>
    </row>
    <row r="12" spans="1:30" ht="12.75">
      <c r="A12" s="28" t="s">
        <v>564</v>
      </c>
      <c r="B12" s="42"/>
      <c r="C12" s="42"/>
      <c r="D12" s="42"/>
      <c r="E12" s="42"/>
      <c r="F12" s="42"/>
      <c r="G12" s="42"/>
      <c r="H12" s="42"/>
      <c r="I12" s="26"/>
      <c r="J12" s="26"/>
      <c r="K12" s="26"/>
      <c r="L12" s="26"/>
      <c r="M12" s="27"/>
      <c r="O12"/>
      <c r="P12"/>
      <c r="Q12"/>
      <c r="R12"/>
      <c r="S12" s="11"/>
      <c r="T12" s="11"/>
      <c r="U12" s="11"/>
      <c r="V12" s="11"/>
      <c r="W12" s="11"/>
      <c r="X12" s="11"/>
      <c r="Y12" s="11"/>
      <c r="Z12" s="11"/>
      <c r="AA12" s="11"/>
      <c r="AB12" s="11"/>
      <c r="AC12" s="11"/>
      <c r="AD12" s="11"/>
    </row>
    <row r="13" spans="1:30" ht="12.75">
      <c r="A13" s="404" t="s">
        <v>565</v>
      </c>
      <c r="B13" s="442">
        <v>5484.89</v>
      </c>
      <c r="C13" s="442">
        <v>5559.54</v>
      </c>
      <c r="D13" s="442">
        <v>5484.89</v>
      </c>
      <c r="E13" s="442">
        <v>5515.85</v>
      </c>
      <c r="F13" s="442">
        <v>5472.77</v>
      </c>
      <c r="G13" s="27">
        <v>43.08</v>
      </c>
      <c r="H13" s="27">
        <v>0.79</v>
      </c>
      <c r="I13" s="26"/>
      <c r="J13" s="26"/>
      <c r="K13" s="26"/>
      <c r="L13" s="26"/>
      <c r="M13" s="27"/>
      <c r="O13"/>
      <c r="P13"/>
      <c r="Q13"/>
      <c r="R13"/>
      <c r="S13" s="11"/>
      <c r="T13" s="11"/>
      <c r="U13" s="11"/>
      <c r="V13" s="11"/>
      <c r="W13" s="11"/>
      <c r="X13" s="11"/>
      <c r="Y13" s="11"/>
      <c r="Z13" s="11"/>
      <c r="AA13" s="11"/>
      <c r="AB13" s="11"/>
      <c r="AC13" s="11"/>
      <c r="AD13" s="11"/>
    </row>
    <row r="14" spans="1:30" ht="12.75">
      <c r="A14" s="404" t="s">
        <v>509</v>
      </c>
      <c r="B14" s="442">
        <v>7303.01</v>
      </c>
      <c r="C14" s="442">
        <v>7345.6</v>
      </c>
      <c r="D14" s="442">
        <v>7235.94</v>
      </c>
      <c r="E14" s="442">
        <v>7250.99</v>
      </c>
      <c r="F14" s="442">
        <v>7289.88</v>
      </c>
      <c r="G14" s="27">
        <v>-38.89</v>
      </c>
      <c r="H14" s="27">
        <v>-0.53</v>
      </c>
      <c r="I14" s="26"/>
      <c r="J14" s="26"/>
      <c r="K14" s="26"/>
      <c r="L14" s="26"/>
      <c r="M14" s="27"/>
      <c r="O14"/>
      <c r="P14"/>
      <c r="Q14"/>
      <c r="R14"/>
      <c r="S14" s="11"/>
      <c r="T14" s="11"/>
      <c r="U14" s="11"/>
      <c r="V14" s="11"/>
      <c r="W14" s="11"/>
      <c r="X14" s="11"/>
      <c r="Y14" s="11"/>
      <c r="Z14" s="11"/>
      <c r="AA14" s="11"/>
      <c r="AB14" s="11"/>
      <c r="AC14" s="11"/>
      <c r="AD14" s="11"/>
    </row>
    <row r="15" spans="1:30" ht="12.75">
      <c r="A15" s="404" t="s">
        <v>566</v>
      </c>
      <c r="B15" s="442">
        <v>3371.14</v>
      </c>
      <c r="C15" s="442">
        <v>3440.49</v>
      </c>
      <c r="D15" s="442">
        <v>3371.14</v>
      </c>
      <c r="E15" s="442">
        <v>3422.46</v>
      </c>
      <c r="F15" s="442">
        <v>3359.99</v>
      </c>
      <c r="G15" s="27">
        <v>62.47</v>
      </c>
      <c r="H15" s="27">
        <v>1.86</v>
      </c>
      <c r="I15" s="26"/>
      <c r="J15" s="26"/>
      <c r="K15" s="26"/>
      <c r="L15" s="26"/>
      <c r="M15" s="27"/>
      <c r="O15"/>
      <c r="P15"/>
      <c r="Q15"/>
      <c r="R15"/>
      <c r="S15" s="11"/>
      <c r="T15" s="11"/>
      <c r="U15" s="11"/>
      <c r="V15" s="11"/>
      <c r="W15" s="11"/>
      <c r="X15" s="11"/>
      <c r="Y15" s="11"/>
      <c r="Z15" s="11"/>
      <c r="AA15" s="11"/>
      <c r="AB15" s="11"/>
      <c r="AC15" s="11"/>
      <c r="AD15" s="11"/>
    </row>
    <row r="16" spans="1:30" ht="12.75">
      <c r="A16" s="404" t="s">
        <v>567</v>
      </c>
      <c r="B16" s="442">
        <v>9243.18</v>
      </c>
      <c r="C16" s="442">
        <v>9358.14</v>
      </c>
      <c r="D16" s="442">
        <v>9169.58</v>
      </c>
      <c r="E16" s="442">
        <v>9305.81</v>
      </c>
      <c r="F16" s="442">
        <v>9107.96</v>
      </c>
      <c r="G16" s="27">
        <v>197.85</v>
      </c>
      <c r="H16" s="27">
        <v>2.17</v>
      </c>
      <c r="I16" s="26"/>
      <c r="J16" s="26"/>
      <c r="K16" s="26"/>
      <c r="L16" s="26"/>
      <c r="M16" s="27"/>
      <c r="O16"/>
      <c r="P16"/>
      <c r="Q16"/>
      <c r="R16"/>
      <c r="S16" s="11"/>
      <c r="T16" s="11"/>
      <c r="U16" s="11"/>
      <c r="V16" s="11"/>
      <c r="W16" s="11"/>
      <c r="X16" s="11"/>
      <c r="Y16" s="11"/>
      <c r="Z16" s="11"/>
      <c r="AA16" s="11"/>
      <c r="AB16" s="11"/>
      <c r="AC16" s="11"/>
      <c r="AD16" s="11"/>
    </row>
    <row r="17" spans="1:30" ht="12.75">
      <c r="A17" s="404" t="s">
        <v>568</v>
      </c>
      <c r="B17" s="442">
        <v>2046.71</v>
      </c>
      <c r="C17" s="442">
        <v>2066.55</v>
      </c>
      <c r="D17" s="442">
        <v>2041.92</v>
      </c>
      <c r="E17" s="442">
        <v>2060.85</v>
      </c>
      <c r="F17" s="442">
        <v>2051.03</v>
      </c>
      <c r="G17" s="27">
        <v>9.82</v>
      </c>
      <c r="H17" s="27">
        <v>0.48</v>
      </c>
      <c r="I17" s="26"/>
      <c r="J17" s="30"/>
      <c r="K17" s="30"/>
      <c r="L17" s="30"/>
      <c r="M17" s="31"/>
      <c r="N17" s="25"/>
      <c r="O17"/>
      <c r="P17"/>
      <c r="Q17"/>
      <c r="R17"/>
      <c r="S17" s="11"/>
      <c r="T17" s="11"/>
      <c r="U17" s="11"/>
      <c r="V17" s="11"/>
      <c r="W17" s="11"/>
      <c r="X17" s="11"/>
      <c r="Y17" s="11"/>
      <c r="Z17" s="11"/>
      <c r="AA17" s="11"/>
      <c r="AB17" s="11"/>
      <c r="AC17" s="11"/>
      <c r="AD17" s="11"/>
    </row>
    <row r="18" spans="1:30" ht="12.75">
      <c r="A18" s="404" t="s">
        <v>569</v>
      </c>
      <c r="B18" s="442">
        <v>3782.1</v>
      </c>
      <c r="C18" s="442">
        <v>3797.2</v>
      </c>
      <c r="D18" s="442">
        <v>3768.88</v>
      </c>
      <c r="E18" s="442">
        <v>3788.34</v>
      </c>
      <c r="F18" s="442">
        <v>3769.95</v>
      </c>
      <c r="G18" s="27">
        <v>18.39</v>
      </c>
      <c r="H18" s="27">
        <v>0.49</v>
      </c>
      <c r="I18" s="26"/>
      <c r="J18" s="26"/>
      <c r="K18" s="26"/>
      <c r="L18" s="26"/>
      <c r="M18" s="27"/>
      <c r="O18"/>
      <c r="P18"/>
      <c r="Q18"/>
      <c r="R18"/>
      <c r="S18" s="11"/>
      <c r="T18" s="11"/>
      <c r="U18" s="11"/>
      <c r="V18" s="11"/>
      <c r="W18" s="11"/>
      <c r="X18" s="11"/>
      <c r="Y18" s="11"/>
      <c r="Z18" s="11"/>
      <c r="AA18" s="11"/>
      <c r="AB18" s="11"/>
      <c r="AC18" s="11"/>
      <c r="AD18" s="11"/>
    </row>
    <row r="19" spans="1:30" ht="12.75">
      <c r="A19" s="404" t="s">
        <v>179</v>
      </c>
      <c r="B19" s="442">
        <v>5148.15</v>
      </c>
      <c r="C19" s="442">
        <v>5151.93</v>
      </c>
      <c r="D19" s="442">
        <v>5100.51</v>
      </c>
      <c r="E19" s="442">
        <v>5136.44</v>
      </c>
      <c r="F19" s="442">
        <v>5142.41</v>
      </c>
      <c r="G19" s="27">
        <v>-5.97</v>
      </c>
      <c r="H19" s="27">
        <v>-0.12</v>
      </c>
      <c r="I19" s="26"/>
      <c r="J19" s="26"/>
      <c r="K19" s="26"/>
      <c r="L19" s="26"/>
      <c r="M19" s="27"/>
      <c r="O19"/>
      <c r="P19"/>
      <c r="Q19"/>
      <c r="R19"/>
      <c r="S19" s="11"/>
      <c r="T19" s="11"/>
      <c r="U19" s="11"/>
      <c r="V19" s="11"/>
      <c r="W19" s="11"/>
      <c r="X19" s="11"/>
      <c r="Y19" s="11"/>
      <c r="Z19" s="11"/>
      <c r="AA19" s="11"/>
      <c r="AB19" s="11"/>
      <c r="AC19" s="11"/>
      <c r="AD19" s="11"/>
    </row>
    <row r="20" spans="1:30" ht="12.75">
      <c r="A20" s="404" t="s">
        <v>570</v>
      </c>
      <c r="B20" s="442">
        <v>8955.17</v>
      </c>
      <c r="C20" s="442">
        <v>8995.56</v>
      </c>
      <c r="D20" s="442">
        <v>8900.65</v>
      </c>
      <c r="E20" s="442">
        <v>8967.97</v>
      </c>
      <c r="F20" s="442">
        <v>8913.33</v>
      </c>
      <c r="G20" s="27">
        <v>54.64</v>
      </c>
      <c r="H20" s="27">
        <v>0.61</v>
      </c>
      <c r="I20" s="26"/>
      <c r="J20" s="26"/>
      <c r="K20" s="26"/>
      <c r="L20" s="26"/>
      <c r="M20" s="27"/>
      <c r="O20"/>
      <c r="P20"/>
      <c r="Q20"/>
      <c r="R20"/>
      <c r="S20" s="11"/>
      <c r="T20" s="11"/>
      <c r="U20" s="11"/>
      <c r="V20" s="11"/>
      <c r="W20" s="11"/>
      <c r="X20" s="11"/>
      <c r="Y20" s="11"/>
      <c r="Z20" s="11"/>
      <c r="AA20" s="11"/>
      <c r="AB20" s="11"/>
      <c r="AC20" s="11"/>
      <c r="AD20" s="11"/>
    </row>
    <row r="21" spans="1:30" ht="12.75">
      <c r="A21" s="404" t="s">
        <v>571</v>
      </c>
      <c r="B21" s="442">
        <v>6134.71</v>
      </c>
      <c r="C21" s="442">
        <v>6173.46</v>
      </c>
      <c r="D21" s="442">
        <v>6111.43</v>
      </c>
      <c r="E21" s="442">
        <v>6126.94</v>
      </c>
      <c r="F21" s="442">
        <v>6130.28</v>
      </c>
      <c r="G21" s="27">
        <v>-3.34</v>
      </c>
      <c r="H21" s="27">
        <v>-0.05</v>
      </c>
      <c r="I21" s="26"/>
      <c r="J21" s="30"/>
      <c r="K21" s="30"/>
      <c r="L21" s="30"/>
      <c r="M21" s="31"/>
      <c r="N21" s="25"/>
      <c r="O21"/>
      <c r="P21"/>
      <c r="Q21"/>
      <c r="R21"/>
      <c r="S21" s="11"/>
      <c r="T21" s="11"/>
      <c r="U21" s="11"/>
      <c r="V21" s="11"/>
      <c r="W21" s="11"/>
      <c r="X21" s="11"/>
      <c r="Y21" s="11"/>
      <c r="Z21" s="11"/>
      <c r="AA21" s="11"/>
      <c r="AB21" s="11"/>
      <c r="AC21" s="11"/>
      <c r="AD21" s="11"/>
    </row>
    <row r="22" spans="1:30" ht="12.75">
      <c r="A22" s="404" t="s">
        <v>572</v>
      </c>
      <c r="B22" s="442">
        <v>6263.72</v>
      </c>
      <c r="C22" s="442">
        <v>6302.23</v>
      </c>
      <c r="D22" s="442">
        <v>6240.71</v>
      </c>
      <c r="E22" s="442">
        <v>6279.8</v>
      </c>
      <c r="F22" s="442">
        <v>6251.14</v>
      </c>
      <c r="G22" s="27">
        <v>28.66</v>
      </c>
      <c r="H22" s="27">
        <v>0.46</v>
      </c>
      <c r="I22" s="26"/>
      <c r="J22" s="26"/>
      <c r="K22" s="26"/>
      <c r="L22" s="26"/>
      <c r="M22" s="27"/>
      <c r="O22"/>
      <c r="P22"/>
      <c r="Q22"/>
      <c r="R22"/>
      <c r="S22" s="11"/>
      <c r="T22" s="11"/>
      <c r="U22" s="11"/>
      <c r="V22" s="11"/>
      <c r="W22" s="11"/>
      <c r="X22" s="11"/>
      <c r="Y22" s="11"/>
      <c r="Z22" s="11"/>
      <c r="AA22" s="11"/>
      <c r="AB22" s="11"/>
      <c r="AC22" s="11"/>
      <c r="AD22" s="11"/>
    </row>
    <row r="23" spans="1:30" ht="12.75">
      <c r="A23" s="404" t="s">
        <v>573</v>
      </c>
      <c r="B23" s="442">
        <v>3597.84</v>
      </c>
      <c r="C23" s="442">
        <v>3602.13</v>
      </c>
      <c r="D23" s="442">
        <v>3573.17</v>
      </c>
      <c r="E23" s="442">
        <v>3588.41</v>
      </c>
      <c r="F23" s="442">
        <v>3594.35</v>
      </c>
      <c r="G23" s="27">
        <v>-5.94</v>
      </c>
      <c r="H23" s="27">
        <v>-0.17</v>
      </c>
      <c r="I23" s="26"/>
      <c r="J23" s="26"/>
      <c r="K23" s="26"/>
      <c r="L23" s="26"/>
      <c r="M23" s="27"/>
      <c r="O23"/>
      <c r="P23"/>
      <c r="Q23"/>
      <c r="R23"/>
      <c r="S23" s="11"/>
      <c r="T23" s="11"/>
      <c r="U23" s="11"/>
      <c r="V23" s="11"/>
      <c r="W23" s="11"/>
      <c r="X23" s="11"/>
      <c r="Y23" s="11"/>
      <c r="Z23" s="11"/>
      <c r="AA23" s="11"/>
      <c r="AB23" s="11"/>
      <c r="AC23" s="11"/>
      <c r="AD23" s="11"/>
    </row>
    <row r="24" spans="1:30" ht="12.75">
      <c r="A24" s="28" t="s">
        <v>574</v>
      </c>
      <c r="B24" s="42"/>
      <c r="C24" s="42"/>
      <c r="D24" s="42"/>
      <c r="E24" s="42"/>
      <c r="F24" s="42"/>
      <c r="G24" s="42"/>
      <c r="H24" s="42"/>
      <c r="I24" s="32"/>
      <c r="J24" s="32"/>
      <c r="K24" s="32"/>
      <c r="L24" s="32"/>
      <c r="M24" s="24"/>
      <c r="N24" s="25"/>
      <c r="O24"/>
      <c r="P24"/>
      <c r="Q24"/>
      <c r="R24"/>
      <c r="S24" s="11"/>
      <c r="T24" s="11"/>
      <c r="U24" s="11"/>
      <c r="V24" s="11"/>
      <c r="W24" s="11"/>
      <c r="X24" s="11"/>
      <c r="Y24" s="11"/>
      <c r="Z24" s="11"/>
      <c r="AA24" s="11"/>
      <c r="AB24" s="11"/>
      <c r="AC24" s="11"/>
      <c r="AD24" s="11"/>
    </row>
    <row r="25" spans="1:30" ht="12.75">
      <c r="A25" s="404" t="s">
        <v>575</v>
      </c>
      <c r="B25" s="442">
        <v>2545.77</v>
      </c>
      <c r="C25" s="442">
        <v>2561.17</v>
      </c>
      <c r="D25" s="442">
        <v>2544.27</v>
      </c>
      <c r="E25" s="442">
        <v>2553.85</v>
      </c>
      <c r="F25" s="442">
        <v>2544.27</v>
      </c>
      <c r="G25" s="27">
        <v>9.58</v>
      </c>
      <c r="H25" s="27">
        <v>0.38</v>
      </c>
      <c r="I25" s="32"/>
      <c r="J25" s="32"/>
      <c r="K25" s="32"/>
      <c r="L25" s="32"/>
      <c r="M25" s="24"/>
      <c r="N25" s="25"/>
      <c r="O25"/>
      <c r="P25"/>
      <c r="Q25"/>
      <c r="R25"/>
      <c r="S25" s="11"/>
      <c r="T25" s="11"/>
      <c r="U25" s="11"/>
      <c r="V25" s="11"/>
      <c r="W25" s="11"/>
      <c r="X25" s="11"/>
      <c r="Y25" s="11"/>
      <c r="Z25" s="11"/>
      <c r="AA25" s="11"/>
      <c r="AB25" s="11"/>
      <c r="AC25" s="11"/>
      <c r="AD25" s="11"/>
    </row>
    <row r="26" spans="1:30" ht="12.75">
      <c r="A26" s="404" t="s">
        <v>576</v>
      </c>
      <c r="B26" s="442">
        <v>1627.76</v>
      </c>
      <c r="C26" s="442">
        <v>1638.48</v>
      </c>
      <c r="D26" s="442">
        <v>1625.97</v>
      </c>
      <c r="E26" s="442">
        <v>1633.34</v>
      </c>
      <c r="F26" s="442">
        <v>1625.18</v>
      </c>
      <c r="G26" s="27">
        <v>8.16</v>
      </c>
      <c r="H26" s="27">
        <v>0.5</v>
      </c>
      <c r="I26" s="32"/>
      <c r="J26" s="32"/>
      <c r="K26" s="32"/>
      <c r="L26" s="32"/>
      <c r="M26" s="24"/>
      <c r="N26" s="25"/>
      <c r="O26"/>
      <c r="P26"/>
      <c r="Q26"/>
      <c r="R26"/>
      <c r="S26" s="11"/>
      <c r="T26" s="11"/>
      <c r="U26" s="11"/>
      <c r="V26" s="11"/>
      <c r="W26" s="11"/>
      <c r="X26" s="11"/>
      <c r="Y26" s="11"/>
      <c r="Z26" s="11"/>
      <c r="AA26" s="11"/>
      <c r="AB26" s="11"/>
      <c r="AC26" s="11"/>
      <c r="AD26" s="11"/>
    </row>
    <row r="27" spans="1:30" ht="12.75">
      <c r="A27" s="404" t="s">
        <v>577</v>
      </c>
      <c r="B27" s="27">
        <v>621.81</v>
      </c>
      <c r="C27" s="27">
        <v>625.75</v>
      </c>
      <c r="D27" s="27">
        <v>621.16</v>
      </c>
      <c r="E27" s="27">
        <v>623.8</v>
      </c>
      <c r="F27" s="27">
        <v>620.69</v>
      </c>
      <c r="G27" s="27">
        <v>3.11</v>
      </c>
      <c r="H27" s="27">
        <v>0.5</v>
      </c>
      <c r="I27" s="231"/>
      <c r="J27" s="30"/>
      <c r="K27" s="33"/>
      <c r="L27" s="33"/>
      <c r="M27" s="24"/>
      <c r="N27" s="25"/>
      <c r="O27"/>
      <c r="P27"/>
      <c r="Q27"/>
      <c r="R27"/>
      <c r="S27" s="11"/>
      <c r="T27" s="11"/>
      <c r="U27" s="11"/>
      <c r="V27" s="11"/>
      <c r="W27" s="11"/>
      <c r="X27" s="11"/>
      <c r="Y27" s="11"/>
      <c r="Z27" s="11"/>
      <c r="AA27" s="11"/>
      <c r="AB27" s="11"/>
      <c r="AC27" s="11"/>
      <c r="AD27" s="11"/>
    </row>
    <row r="28" spans="1:30" ht="12.75">
      <c r="A28" s="405"/>
      <c r="B28" s="34"/>
      <c r="C28" s="34"/>
      <c r="D28" s="34"/>
      <c r="E28" s="34"/>
      <c r="F28" s="34"/>
      <c r="G28" s="34"/>
      <c r="H28" s="34"/>
      <c r="I28"/>
      <c r="J28" s="33"/>
      <c r="K28" s="33"/>
      <c r="L28" s="33"/>
      <c r="M28" s="24"/>
      <c r="N28" s="25"/>
      <c r="O28"/>
      <c r="P28"/>
      <c r="Q28"/>
      <c r="R28"/>
      <c r="S28" s="11"/>
      <c r="T28" s="11"/>
      <c r="U28" s="11"/>
      <c r="V28" s="11"/>
      <c r="W28" s="11"/>
      <c r="X28" s="11"/>
      <c r="Y28" s="11"/>
      <c r="Z28" s="11"/>
      <c r="AA28" s="11"/>
      <c r="AB28" s="11"/>
      <c r="AC28" s="11"/>
      <c r="AD28" s="11"/>
    </row>
    <row r="29" spans="1:30" ht="12.75">
      <c r="A29" s="26" t="s">
        <v>510</v>
      </c>
      <c r="B29" s="406"/>
      <c r="C29" s="406"/>
      <c r="D29" s="406"/>
      <c r="E29" s="406"/>
      <c r="F29" s="406"/>
      <c r="G29" s="406"/>
      <c r="H29" s="406"/>
      <c r="I29" s="33"/>
      <c r="J29" s="35"/>
      <c r="K29" s="35"/>
      <c r="L29" s="35"/>
      <c r="M29" s="15"/>
      <c r="O29"/>
      <c r="P29"/>
      <c r="Q29"/>
      <c r="R29"/>
      <c r="S29" s="11"/>
      <c r="T29" s="11"/>
      <c r="U29" s="11"/>
      <c r="V29" s="11"/>
      <c r="W29" s="11"/>
      <c r="X29" s="11"/>
      <c r="Y29" s="11"/>
      <c r="Z29" s="11"/>
      <c r="AA29" s="11"/>
      <c r="AB29" s="11"/>
      <c r="AC29" s="11"/>
      <c r="AD29" s="11"/>
    </row>
    <row r="30" spans="1:30" ht="12.75">
      <c r="A30" s="35" t="s">
        <v>511</v>
      </c>
      <c r="B30" s="36"/>
      <c r="C30" s="36"/>
      <c r="D30" s="36"/>
      <c r="E30" s="36"/>
      <c r="F30" s="36"/>
      <c r="G30" s="36"/>
      <c r="H30" s="36"/>
      <c r="I30" s="35"/>
      <c r="J30" s="35"/>
      <c r="K30" s="35"/>
      <c r="L30" s="35"/>
      <c r="M30" s="15"/>
      <c r="O30"/>
      <c r="P30"/>
      <c r="Q30"/>
      <c r="R30"/>
      <c r="S30" s="11"/>
      <c r="T30" s="11"/>
      <c r="U30" s="11"/>
      <c r="V30" s="11"/>
      <c r="W30" s="11"/>
      <c r="X30" s="11"/>
      <c r="Y30" s="11"/>
      <c r="Z30" s="11"/>
      <c r="AA30" s="11"/>
      <c r="AB30" s="11"/>
      <c r="AC30" s="11"/>
      <c r="AD30" s="11"/>
    </row>
    <row r="31" spans="1:30" ht="12.75">
      <c r="A31" s="37" t="s">
        <v>512</v>
      </c>
      <c r="B31" s="35"/>
      <c r="C31" s="35"/>
      <c r="D31" s="35"/>
      <c r="E31" s="35"/>
      <c r="F31" s="35"/>
      <c r="G31" s="35"/>
      <c r="H31" s="35"/>
      <c r="I31" s="35"/>
      <c r="J31" s="35"/>
      <c r="K31" s="35"/>
      <c r="L31" s="35"/>
      <c r="M31" s="15"/>
      <c r="O31"/>
      <c r="P31"/>
      <c r="Q31"/>
      <c r="R31"/>
      <c r="S31" s="11"/>
      <c r="T31" s="11"/>
      <c r="U31" s="11"/>
      <c r="V31" s="11"/>
      <c r="W31" s="11"/>
      <c r="X31" s="11"/>
      <c r="Y31" s="11"/>
      <c r="Z31" s="11"/>
      <c r="AA31" s="11"/>
      <c r="AB31" s="11"/>
      <c r="AC31" s="11"/>
      <c r="AD31" s="11"/>
    </row>
    <row r="32" spans="1:30" ht="12.75">
      <c r="A32" s="37" t="s">
        <v>513</v>
      </c>
      <c r="B32" s="35"/>
      <c r="C32" s="35"/>
      <c r="D32" s="35"/>
      <c r="E32" s="35"/>
      <c r="F32" s="35"/>
      <c r="G32" s="35"/>
      <c r="H32" s="35"/>
      <c r="I32" s="35"/>
      <c r="J32" s="35"/>
      <c r="K32" s="35"/>
      <c r="L32" s="35"/>
      <c r="M32" s="15"/>
      <c r="O32"/>
      <c r="P32"/>
      <c r="Q32"/>
      <c r="R32"/>
      <c r="S32" s="11"/>
      <c r="T32" s="11"/>
      <c r="U32" s="11"/>
      <c r="V32" s="11"/>
      <c r="W32" s="11"/>
      <c r="X32" s="11"/>
      <c r="Y32" s="11"/>
      <c r="Z32" s="11"/>
      <c r="AA32" s="11"/>
      <c r="AB32" s="11"/>
      <c r="AC32" s="11"/>
      <c r="AD32" s="11"/>
    </row>
    <row r="33" spans="1:30" ht="12.75" customHeight="1">
      <c r="A33" s="38" t="s">
        <v>514</v>
      </c>
      <c r="B33" s="39"/>
      <c r="C33" s="39"/>
      <c r="D33" s="12" t="s">
        <v>613</v>
      </c>
      <c r="E33" s="39"/>
      <c r="F33" s="39"/>
      <c r="G33" s="39"/>
      <c r="H33" s="39"/>
      <c r="I33" s="35"/>
      <c r="J33" s="35"/>
      <c r="K33" s="35"/>
      <c r="L33" s="35"/>
      <c r="M33" s="15"/>
      <c r="O33"/>
      <c r="P33"/>
      <c r="Q33"/>
      <c r="R33"/>
      <c r="S33" s="11"/>
      <c r="T33" s="11"/>
      <c r="U33" s="11"/>
      <c r="V33" s="11"/>
      <c r="W33" s="11"/>
      <c r="X33" s="11"/>
      <c r="Y33" s="11"/>
      <c r="Z33" s="11"/>
      <c r="AA33" s="11"/>
      <c r="AB33" s="11"/>
      <c r="AC33" s="11"/>
      <c r="AD33" s="11"/>
    </row>
    <row r="34" spans="1:30" ht="12.75" customHeight="1">
      <c r="A34" s="81" t="s">
        <v>614</v>
      </c>
      <c r="B34" s="81"/>
      <c r="C34" s="81"/>
      <c r="D34" s="81"/>
      <c r="E34" s="81"/>
      <c r="F34" s="81"/>
      <c r="G34" s="81"/>
      <c r="H34" s="81"/>
      <c r="I34" s="256"/>
      <c r="J34" s="256"/>
      <c r="K34" s="256"/>
      <c r="L34" s="256"/>
      <c r="M34" s="256"/>
      <c r="N34" s="256"/>
      <c r="O34"/>
      <c r="P34"/>
      <c r="Q34"/>
      <c r="R34"/>
      <c r="S34" s="11"/>
      <c r="T34" s="11"/>
      <c r="U34" s="11"/>
      <c r="V34" s="11"/>
      <c r="W34" s="11"/>
      <c r="X34" s="11"/>
      <c r="Y34" s="11"/>
      <c r="Z34" s="11"/>
      <c r="AA34" s="11"/>
      <c r="AB34" s="11"/>
      <c r="AC34" s="11"/>
      <c r="AD34" s="11"/>
    </row>
    <row r="35" spans="1:30" ht="12.75">
      <c r="A35" s="42" t="s">
        <v>615</v>
      </c>
      <c r="B35" s="42"/>
      <c r="C35" s="42"/>
      <c r="D35" s="42"/>
      <c r="E35" s="42"/>
      <c r="F35" s="42"/>
      <c r="G35" s="42"/>
      <c r="H35" s="443"/>
      <c r="I35" s="256"/>
      <c r="J35" s="256"/>
      <c r="K35" s="256"/>
      <c r="L35" s="256"/>
      <c r="M35" s="256"/>
      <c r="N35" s="256"/>
      <c r="O35"/>
      <c r="P35"/>
      <c r="Q35"/>
      <c r="R35"/>
      <c r="S35" s="11"/>
      <c r="T35" s="11"/>
      <c r="U35" s="11"/>
      <c r="V35" s="11"/>
      <c r="W35" s="11"/>
      <c r="X35" s="11"/>
      <c r="Y35" s="11"/>
      <c r="Z35" s="11"/>
      <c r="AA35" s="11"/>
      <c r="AB35" s="11"/>
      <c r="AC35" s="11"/>
      <c r="AD35" s="11"/>
    </row>
    <row r="36" spans="1:30" ht="12.75">
      <c r="A36" s="444"/>
      <c r="B36" s="444"/>
      <c r="C36" s="444"/>
      <c r="D36" s="444"/>
      <c r="E36" s="444"/>
      <c r="F36" s="444"/>
      <c r="G36" s="444"/>
      <c r="H36" s="444"/>
      <c r="I36"/>
      <c r="J36"/>
      <c r="K36" s="256"/>
      <c r="L36" s="256"/>
      <c r="M36" s="256"/>
      <c r="N36" s="256"/>
      <c r="O36"/>
      <c r="P36"/>
      <c r="Q36"/>
      <c r="R36"/>
      <c r="S36" s="11"/>
      <c r="T36" s="11"/>
      <c r="U36" s="11"/>
      <c r="V36" s="11"/>
      <c r="W36" s="11"/>
      <c r="X36" s="11"/>
      <c r="Y36" s="11"/>
      <c r="Z36" s="11"/>
      <c r="AA36" s="11"/>
      <c r="AB36" s="11"/>
      <c r="AC36" s="11"/>
      <c r="AD36" s="11"/>
    </row>
    <row r="37" spans="1:30" ht="12.75">
      <c r="A37" s="445" t="s">
        <v>515</v>
      </c>
      <c r="B37" s="125">
        <v>8855</v>
      </c>
      <c r="C37" s="48"/>
      <c r="D37" s="48"/>
      <c r="E37" s="48"/>
      <c r="F37" s="48"/>
      <c r="G37" s="48"/>
      <c r="H37" s="48"/>
      <c r="I37" s="43"/>
      <c r="J37" s="43"/>
      <c r="K37" s="43"/>
      <c r="L37" s="35"/>
      <c r="M37" s="15"/>
      <c r="O37" s="305"/>
      <c r="P37" s="305"/>
      <c r="Q37" s="305"/>
      <c r="R37" s="305"/>
      <c r="S37" s="11"/>
      <c r="T37" s="11"/>
      <c r="U37" s="11"/>
      <c r="V37" s="11"/>
      <c r="W37" s="11"/>
      <c r="X37" s="11"/>
      <c r="Y37" s="11"/>
      <c r="Z37" s="11"/>
      <c r="AA37" s="11"/>
      <c r="AB37" s="11"/>
      <c r="AC37" s="11"/>
      <c r="AD37" s="11"/>
    </row>
    <row r="38" spans="1:30" ht="12.75">
      <c r="A38" s="445" t="s">
        <v>516</v>
      </c>
      <c r="B38" s="81">
        <v>2969.06</v>
      </c>
      <c r="C38" s="48"/>
      <c r="D38" s="427"/>
      <c r="E38" s="427"/>
      <c r="F38" s="427"/>
      <c r="G38" s="427"/>
      <c r="H38" s="427"/>
      <c r="I38" s="44"/>
      <c r="J38" s="44"/>
      <c r="K38" s="44"/>
      <c r="L38" s="45"/>
      <c r="M38" s="24"/>
      <c r="N38" s="25"/>
      <c r="O38" s="305"/>
      <c r="P38" s="305"/>
      <c r="Q38" s="305"/>
      <c r="R38" s="305"/>
      <c r="S38" s="11"/>
      <c r="T38" s="11"/>
      <c r="U38" s="11"/>
      <c r="V38" s="11"/>
      <c r="W38" s="11"/>
      <c r="X38" s="11"/>
      <c r="Y38" s="11"/>
      <c r="Z38" s="11"/>
      <c r="AA38" s="11"/>
      <c r="AB38" s="11"/>
      <c r="AC38" s="11"/>
      <c r="AD38" s="11"/>
    </row>
    <row r="39" spans="1:30" ht="14.25" customHeight="1">
      <c r="A39" s="445" t="s">
        <v>517</v>
      </c>
      <c r="B39" s="81">
        <v>3435840</v>
      </c>
      <c r="C39" s="47"/>
      <c r="D39" s="48"/>
      <c r="E39" s="48"/>
      <c r="F39" s="48"/>
      <c r="G39" s="48"/>
      <c r="H39" s="48"/>
      <c r="I39" s="48"/>
      <c r="J39" s="48"/>
      <c r="K39" s="43"/>
      <c r="L39" s="43"/>
      <c r="M39" s="15"/>
      <c r="O39" s="305"/>
      <c r="P39" s="305"/>
      <c r="Q39" s="305"/>
      <c r="R39" s="305"/>
      <c r="S39" s="11"/>
      <c r="T39" s="11"/>
      <c r="U39" s="11"/>
      <c r="V39" s="11"/>
      <c r="W39" s="11"/>
      <c r="X39" s="11"/>
      <c r="Y39" s="11"/>
      <c r="Z39" s="11"/>
      <c r="AA39" s="11"/>
      <c r="AB39" s="11"/>
      <c r="AC39" s="11"/>
      <c r="AD39" s="11"/>
    </row>
    <row r="40" spans="1:30" ht="13.5" customHeight="1">
      <c r="A40" s="428" t="s">
        <v>518</v>
      </c>
      <c r="B40" s="98">
        <v>3429581</v>
      </c>
      <c r="C40" s="48"/>
      <c r="D40" s="48"/>
      <c r="E40" s="48"/>
      <c r="F40" s="48"/>
      <c r="G40" s="48"/>
      <c r="H40" s="48"/>
      <c r="I40" s="48"/>
      <c r="J40" s="48"/>
      <c r="K40" s="48"/>
      <c r="L40" s="48"/>
      <c r="M40" s="15"/>
      <c r="O40" s="305"/>
      <c r="P40" s="305"/>
      <c r="Q40" s="305"/>
      <c r="R40" s="305"/>
      <c r="S40" s="11"/>
      <c r="T40" s="11"/>
      <c r="U40" s="11"/>
      <c r="V40" s="11"/>
      <c r="W40" s="11"/>
      <c r="X40" s="11"/>
      <c r="Y40" s="11"/>
      <c r="Z40" s="11"/>
      <c r="AA40" s="11"/>
      <c r="AB40" s="11"/>
      <c r="AC40" s="11"/>
      <c r="AD40" s="11"/>
    </row>
    <row r="41" spans="1:30" ht="12.75">
      <c r="A41" s="429"/>
      <c r="B41" s="49"/>
      <c r="C41" s="68"/>
      <c r="D41" s="68"/>
      <c r="E41" s="68"/>
      <c r="F41" s="68"/>
      <c r="G41" s="68"/>
      <c r="H41" s="68"/>
      <c r="I41" s="43"/>
      <c r="J41" s="43"/>
      <c r="K41" s="43"/>
      <c r="L41" s="43"/>
      <c r="M41" s="15"/>
      <c r="O41" s="305"/>
      <c r="P41" s="305"/>
      <c r="Q41" s="305"/>
      <c r="R41" s="305"/>
      <c r="S41" s="11"/>
      <c r="T41" s="11"/>
      <c r="U41" s="11"/>
      <c r="V41" s="11"/>
      <c r="W41" s="11"/>
      <c r="X41" s="11"/>
      <c r="Y41" s="11"/>
      <c r="Z41" s="11"/>
      <c r="AA41" s="11"/>
      <c r="AB41" s="11"/>
      <c r="AC41" s="11"/>
      <c r="AD41" s="11"/>
    </row>
    <row r="42" spans="1:30" ht="12.75">
      <c r="A42" s="48"/>
      <c r="B42" s="48"/>
      <c r="C42" s="48"/>
      <c r="D42" s="48"/>
      <c r="E42" s="48"/>
      <c r="F42" s="48"/>
      <c r="G42" s="48"/>
      <c r="H42" s="48"/>
      <c r="I42" s="48"/>
      <c r="J42" s="48"/>
      <c r="K42" s="35"/>
      <c r="L42" s="35"/>
      <c r="M42" s="15"/>
      <c r="O42"/>
      <c r="P42"/>
      <c r="Q42"/>
      <c r="R42"/>
      <c r="S42" s="11"/>
      <c r="T42" s="11"/>
      <c r="U42" s="11"/>
      <c r="V42" s="11"/>
      <c r="W42" s="11"/>
      <c r="X42" s="11"/>
      <c r="Y42" s="11"/>
      <c r="Z42" s="11"/>
      <c r="AA42" s="11"/>
      <c r="AB42" s="11"/>
      <c r="AC42" s="11"/>
      <c r="AD42" s="11"/>
    </row>
    <row r="43" spans="1:30" ht="12.75">
      <c r="A43" s="430" t="s">
        <v>501</v>
      </c>
      <c r="B43" s="431" t="s">
        <v>519</v>
      </c>
      <c r="C43" s="431" t="s">
        <v>502</v>
      </c>
      <c r="D43" s="431" t="s">
        <v>503</v>
      </c>
      <c r="E43" s="431" t="s">
        <v>504</v>
      </c>
      <c r="F43" s="431" t="s">
        <v>505</v>
      </c>
      <c r="G43" s="431" t="s">
        <v>520</v>
      </c>
      <c r="H43" s="432"/>
      <c r="I43" s="35"/>
      <c r="J43" s="35"/>
      <c r="K43" s="35"/>
      <c r="L43" s="35"/>
      <c r="M43" s="15"/>
      <c r="O43"/>
      <c r="P43"/>
      <c r="Q43"/>
      <c r="R43"/>
      <c r="S43" s="11"/>
      <c r="T43" s="11"/>
      <c r="U43" s="11"/>
      <c r="V43" s="11"/>
      <c r="W43" s="11"/>
      <c r="X43" s="11"/>
      <c r="Y43" s="11"/>
      <c r="Z43" s="11"/>
      <c r="AA43" s="11"/>
      <c r="AB43" s="11"/>
      <c r="AC43" s="11"/>
      <c r="AD43" s="11"/>
    </row>
    <row r="44" spans="1:30" ht="12.75">
      <c r="A44" s="433"/>
      <c r="B44" s="446"/>
      <c r="C44" s="446"/>
      <c r="D44" s="446"/>
      <c r="E44" s="446"/>
      <c r="F44" s="446"/>
      <c r="G44" s="446"/>
      <c r="H44" s="432"/>
      <c r="I44" s="26"/>
      <c r="J44" s="26"/>
      <c r="K44" s="26"/>
      <c r="L44" s="35"/>
      <c r="M44" s="15"/>
      <c r="O44"/>
      <c r="P44"/>
      <c r="Q44"/>
      <c r="R44"/>
      <c r="S44" s="11"/>
      <c r="T44" s="11"/>
      <c r="U44" s="11"/>
      <c r="V44" s="11"/>
      <c r="W44" s="11"/>
      <c r="X44" s="11"/>
      <c r="Y44" s="11"/>
      <c r="Z44" s="11"/>
      <c r="AA44" s="11"/>
      <c r="AB44" s="11"/>
      <c r="AC44" s="11"/>
      <c r="AD44" s="11"/>
    </row>
    <row r="45" spans="1:30" ht="12.75">
      <c r="A45" s="447" t="s">
        <v>521</v>
      </c>
      <c r="B45" s="139">
        <v>3997.6</v>
      </c>
      <c r="C45" s="139">
        <v>4002.4</v>
      </c>
      <c r="D45" s="139">
        <v>4015.25</v>
      </c>
      <c r="E45" s="139">
        <v>3991.55</v>
      </c>
      <c r="F45" s="139">
        <v>4001</v>
      </c>
      <c r="G45" s="139">
        <v>3.4</v>
      </c>
      <c r="H45" s="448"/>
      <c r="I45" s="33"/>
      <c r="J45" s="33"/>
      <c r="K45" s="33"/>
      <c r="L45" s="33"/>
      <c r="M45" s="24"/>
      <c r="N45" s="25"/>
      <c r="O45"/>
      <c r="P45"/>
      <c r="Q45"/>
      <c r="R45"/>
      <c r="S45" s="11"/>
      <c r="T45" s="11"/>
      <c r="U45" s="11"/>
      <c r="V45" s="11"/>
      <c r="W45" s="11"/>
      <c r="X45" s="11"/>
      <c r="Y45" s="11"/>
      <c r="Z45" s="11"/>
      <c r="AA45" s="11"/>
      <c r="AB45" s="11"/>
      <c r="AC45" s="11"/>
      <c r="AD45" s="11"/>
    </row>
    <row r="46" spans="1:30" ht="12.75">
      <c r="A46" s="447" t="s">
        <v>522</v>
      </c>
      <c r="B46" s="139">
        <v>5285.3</v>
      </c>
      <c r="C46" s="139">
        <v>5290.7</v>
      </c>
      <c r="D46" s="139">
        <v>5306.1</v>
      </c>
      <c r="E46" s="139">
        <v>5247</v>
      </c>
      <c r="F46" s="139">
        <v>5271.1</v>
      </c>
      <c r="G46" s="139">
        <v>-14.2</v>
      </c>
      <c r="H46" s="432"/>
      <c r="I46" s="35"/>
      <c r="J46" s="35"/>
      <c r="K46" s="35"/>
      <c r="L46" s="35"/>
      <c r="M46" s="15"/>
      <c r="O46"/>
      <c r="P46"/>
      <c r="Q46"/>
      <c r="R46"/>
      <c r="S46" s="11"/>
      <c r="T46" s="11"/>
      <c r="U46" s="11"/>
      <c r="V46" s="11"/>
      <c r="W46" s="11"/>
      <c r="X46" s="11"/>
      <c r="Y46" s="11"/>
      <c r="Z46" s="11"/>
      <c r="AA46" s="11"/>
      <c r="AB46" s="11"/>
      <c r="AC46" s="11"/>
      <c r="AD46" s="11"/>
    </row>
    <row r="47" spans="1:30" ht="12.75">
      <c r="A47" s="447" t="s">
        <v>523</v>
      </c>
      <c r="B47" s="139">
        <v>7124.65</v>
      </c>
      <c r="C47" s="139">
        <v>7162.75</v>
      </c>
      <c r="D47" s="139">
        <v>7212.4</v>
      </c>
      <c r="E47" s="139">
        <v>7140.75</v>
      </c>
      <c r="F47" s="139">
        <v>7188.45</v>
      </c>
      <c r="G47" s="139">
        <v>63.8</v>
      </c>
      <c r="H47" s="432"/>
      <c r="I47" s="35"/>
      <c r="J47" s="35"/>
      <c r="K47" s="35"/>
      <c r="L47" s="35"/>
      <c r="M47" s="15"/>
      <c r="O47"/>
      <c r="P47"/>
      <c r="Q47"/>
      <c r="R47"/>
      <c r="S47" s="11"/>
      <c r="T47" s="11"/>
      <c r="U47" s="11"/>
      <c r="V47" s="11"/>
      <c r="W47" s="11"/>
      <c r="X47" s="11"/>
      <c r="Y47" s="11"/>
      <c r="Z47" s="11"/>
      <c r="AA47" s="11"/>
      <c r="AB47" s="11"/>
      <c r="AC47" s="11"/>
      <c r="AD47" s="11"/>
    </row>
    <row r="48" spans="1:30" ht="12.75">
      <c r="A48" s="447" t="s">
        <v>524</v>
      </c>
      <c r="B48" s="139">
        <v>3100.3</v>
      </c>
      <c r="C48" s="139">
        <v>3107.05</v>
      </c>
      <c r="D48" s="139">
        <v>3117.4</v>
      </c>
      <c r="E48" s="139">
        <v>3099.25</v>
      </c>
      <c r="F48" s="139">
        <v>3107.9</v>
      </c>
      <c r="G48" s="139">
        <v>7.6</v>
      </c>
      <c r="H48" s="432"/>
      <c r="I48" s="35"/>
      <c r="J48" s="35"/>
      <c r="K48" s="35"/>
      <c r="L48" s="35"/>
      <c r="M48" s="15"/>
      <c r="O48"/>
      <c r="P48"/>
      <c r="Q48"/>
      <c r="R48"/>
      <c r="S48" s="11"/>
      <c r="T48" s="11"/>
      <c r="U48" s="11"/>
      <c r="V48" s="11"/>
      <c r="W48" s="11"/>
      <c r="X48" s="11"/>
      <c r="Y48" s="11"/>
      <c r="Z48" s="11"/>
      <c r="AA48" s="11"/>
      <c r="AB48" s="11"/>
      <c r="AC48" s="11"/>
      <c r="AD48" s="11"/>
    </row>
    <row r="49" spans="1:30" ht="12.75">
      <c r="A49" s="447" t="s">
        <v>525</v>
      </c>
      <c r="B49" s="139">
        <v>6330.75</v>
      </c>
      <c r="C49" s="139">
        <v>6301.65</v>
      </c>
      <c r="D49" s="139">
        <v>6374.55</v>
      </c>
      <c r="E49" s="139">
        <v>6280.6</v>
      </c>
      <c r="F49" s="139">
        <v>6294.1</v>
      </c>
      <c r="G49" s="139">
        <v>-36.65</v>
      </c>
      <c r="H49" s="432"/>
      <c r="I49" s="35"/>
      <c r="J49" s="35"/>
      <c r="K49" s="35"/>
      <c r="L49" s="35"/>
      <c r="M49" s="15"/>
      <c r="O49"/>
      <c r="P49"/>
      <c r="Q49"/>
      <c r="R49"/>
      <c r="S49" s="11"/>
      <c r="T49" s="11"/>
      <c r="U49" s="11"/>
      <c r="V49" s="11"/>
      <c r="W49" s="11"/>
      <c r="X49" s="11"/>
      <c r="Y49" s="11"/>
      <c r="Z49" s="11"/>
      <c r="AA49" s="11"/>
      <c r="AB49" s="11"/>
      <c r="AC49" s="11"/>
      <c r="AD49" s="11"/>
    </row>
    <row r="50" spans="1:30" ht="12.75">
      <c r="A50" s="447" t="s">
        <v>526</v>
      </c>
      <c r="B50" s="139">
        <v>5126.55</v>
      </c>
      <c r="C50" s="139">
        <v>5141.5</v>
      </c>
      <c r="D50" s="139">
        <v>5158.55</v>
      </c>
      <c r="E50" s="139">
        <v>5124.85</v>
      </c>
      <c r="F50" s="139">
        <v>5146.3</v>
      </c>
      <c r="G50" s="139">
        <v>19.75</v>
      </c>
      <c r="H50" s="446"/>
      <c r="I50" s="51"/>
      <c r="J50" s="51"/>
      <c r="K50" s="51"/>
      <c r="L50" s="51"/>
      <c r="M50" s="54"/>
      <c r="N50" s="25"/>
      <c r="O50"/>
      <c r="P50"/>
      <c r="Q50"/>
      <c r="R50"/>
      <c r="S50" s="11"/>
      <c r="T50" s="11"/>
      <c r="U50" s="11"/>
      <c r="V50" s="11"/>
      <c r="W50" s="11"/>
      <c r="X50" s="11"/>
      <c r="Y50" s="11"/>
      <c r="Z50" s="11"/>
      <c r="AA50" s="11"/>
      <c r="AB50" s="11"/>
      <c r="AC50" s="11"/>
      <c r="AD50" s="11"/>
    </row>
    <row r="51" spans="1:30" ht="12.75">
      <c r="A51" s="449" t="s">
        <v>527</v>
      </c>
      <c r="B51" s="139">
        <v>3318.9</v>
      </c>
      <c r="C51" s="139">
        <v>3333.45</v>
      </c>
      <c r="D51" s="139">
        <v>3341.05</v>
      </c>
      <c r="E51" s="139">
        <v>3318.5</v>
      </c>
      <c r="F51" s="139">
        <v>3331.65</v>
      </c>
      <c r="G51" s="139">
        <v>12.75</v>
      </c>
      <c r="H51" s="56"/>
      <c r="I51" s="32"/>
      <c r="J51" s="33"/>
      <c r="K51" s="33"/>
      <c r="L51" s="33"/>
      <c r="M51" s="24"/>
      <c r="N51" s="25"/>
      <c r="O51"/>
      <c r="P51"/>
      <c r="Q51"/>
      <c r="R51"/>
      <c r="S51" s="11"/>
      <c r="T51" s="11"/>
      <c r="U51" s="11"/>
      <c r="V51" s="11"/>
      <c r="W51" s="11"/>
      <c r="X51" s="11"/>
      <c r="Y51" s="11"/>
      <c r="Z51" s="11"/>
      <c r="AA51" s="11"/>
      <c r="AB51" s="11"/>
      <c r="AC51" s="11"/>
      <c r="AD51" s="11"/>
    </row>
    <row r="52" spans="1:30" ht="12.75">
      <c r="A52" s="450" t="s">
        <v>528</v>
      </c>
      <c r="B52" s="139">
        <v>3866.55</v>
      </c>
      <c r="C52" s="139">
        <v>3883.7</v>
      </c>
      <c r="D52" s="139">
        <v>3885.3</v>
      </c>
      <c r="E52" s="139">
        <v>3863.35</v>
      </c>
      <c r="F52" s="139">
        <v>3874.35</v>
      </c>
      <c r="G52" s="139">
        <v>7.8</v>
      </c>
      <c r="H52" s="56"/>
      <c r="I52" s="32"/>
      <c r="J52" s="33"/>
      <c r="K52" s="33"/>
      <c r="L52" s="33"/>
      <c r="M52" s="24"/>
      <c r="N52" s="25"/>
      <c r="O52"/>
      <c r="P52"/>
      <c r="Q52"/>
      <c r="R52"/>
      <c r="S52" s="11"/>
      <c r="T52" s="11"/>
      <c r="U52" s="11"/>
      <c r="V52" s="11"/>
      <c r="W52" s="11"/>
      <c r="X52" s="11"/>
      <c r="Y52" s="11"/>
      <c r="Z52" s="11"/>
      <c r="AA52" s="11"/>
      <c r="AB52" s="11"/>
      <c r="AC52" s="11"/>
      <c r="AD52" s="11"/>
    </row>
    <row r="53" spans="1:30" ht="12.75">
      <c r="A53" s="429" t="s">
        <v>529</v>
      </c>
      <c r="B53" s="451"/>
      <c r="C53" s="451"/>
      <c r="D53" s="451"/>
      <c r="E53" s="451"/>
      <c r="F53" s="451"/>
      <c r="G53" s="451"/>
      <c r="H53" s="48"/>
      <c r="I53" s="35"/>
      <c r="J53" s="35"/>
      <c r="K53" s="35"/>
      <c r="L53" s="35"/>
      <c r="M53" s="15"/>
      <c r="O53"/>
      <c r="P53"/>
      <c r="Q53"/>
      <c r="R53"/>
      <c r="S53" s="11"/>
      <c r="T53" s="11"/>
      <c r="U53" s="11"/>
      <c r="V53" s="11"/>
      <c r="W53" s="11"/>
      <c r="X53" s="11"/>
      <c r="Y53" s="11"/>
      <c r="Z53" s="11"/>
      <c r="AA53" s="11"/>
      <c r="AB53" s="11"/>
      <c r="AC53" s="11"/>
      <c r="AD53" s="11"/>
    </row>
    <row r="54" spans="1:30" ht="12.75">
      <c r="A54" s="57" t="s">
        <v>530</v>
      </c>
      <c r="B54" s="39"/>
      <c r="C54" s="58"/>
      <c r="D54" s="12" t="s">
        <v>613</v>
      </c>
      <c r="E54" s="39"/>
      <c r="F54" s="39"/>
      <c r="G54" s="39"/>
      <c r="H54" s="39"/>
      <c r="I54" s="39"/>
      <c r="J54" s="35"/>
      <c r="K54" s="35"/>
      <c r="L54" s="35"/>
      <c r="M54" s="15"/>
      <c r="O54"/>
      <c r="P54"/>
      <c r="Q54"/>
      <c r="R54"/>
      <c r="S54" s="11"/>
      <c r="T54" s="11"/>
      <c r="U54" s="11"/>
      <c r="V54" s="11"/>
      <c r="W54" s="11"/>
      <c r="X54" s="11"/>
      <c r="Y54" s="11"/>
      <c r="Z54" s="11"/>
      <c r="AA54" s="11"/>
      <c r="AB54" s="11"/>
      <c r="AC54" s="11"/>
      <c r="AD54" s="11"/>
    </row>
    <row r="55" spans="1:30" ht="12.75">
      <c r="A55" s="59" t="s">
        <v>336</v>
      </c>
      <c r="B55" s="15" t="s">
        <v>531</v>
      </c>
      <c r="C55" s="60" t="s">
        <v>532</v>
      </c>
      <c r="D55" s="15" t="s">
        <v>533</v>
      </c>
      <c r="E55" s="35"/>
      <c r="F55" s="61" t="s">
        <v>534</v>
      </c>
      <c r="G55" s="62" t="s">
        <v>531</v>
      </c>
      <c r="H55" s="62" t="s">
        <v>535</v>
      </c>
      <c r="I55" s="62" t="s">
        <v>533</v>
      </c>
      <c r="J55" s="62"/>
      <c r="K55" s="62"/>
      <c r="L55" s="35"/>
      <c r="M55" s="15"/>
      <c r="O55"/>
      <c r="P55"/>
      <c r="Q55"/>
      <c r="R55"/>
      <c r="S55" s="11"/>
      <c r="T55" s="11"/>
      <c r="U55" s="11"/>
      <c r="V55" s="11"/>
      <c r="W55" s="11"/>
      <c r="X55" s="11"/>
      <c r="Y55" s="11"/>
      <c r="Z55" s="11"/>
      <c r="AA55" s="11"/>
      <c r="AB55" s="11"/>
      <c r="AC55" s="11"/>
      <c r="AD55" s="11"/>
    </row>
    <row r="56" spans="1:30" ht="12.75">
      <c r="A56" s="35"/>
      <c r="B56" s="31" t="s">
        <v>536</v>
      </c>
      <c r="C56" s="63" t="s">
        <v>273</v>
      </c>
      <c r="D56" s="31" t="s">
        <v>536</v>
      </c>
      <c r="E56" s="35"/>
      <c r="F56" s="62"/>
      <c r="G56" s="62" t="s">
        <v>537</v>
      </c>
      <c r="H56" s="62" t="s">
        <v>538</v>
      </c>
      <c r="I56" s="64" t="s">
        <v>537</v>
      </c>
      <c r="J56" s="62"/>
      <c r="K56" s="62"/>
      <c r="L56" s="35"/>
      <c r="M56" s="15"/>
      <c r="O56"/>
      <c r="P56"/>
      <c r="Q56"/>
      <c r="R56"/>
      <c r="S56" s="11"/>
      <c r="T56" s="11"/>
      <c r="U56" s="11"/>
      <c r="V56" s="11"/>
      <c r="W56" s="11"/>
      <c r="X56" s="11"/>
      <c r="Y56" s="11"/>
      <c r="Z56" s="11"/>
      <c r="AA56" s="11"/>
      <c r="AB56" s="11"/>
      <c r="AC56" s="11"/>
      <c r="AD56" s="11"/>
    </row>
    <row r="57" spans="1:30" ht="12.75">
      <c r="A57" s="65"/>
      <c r="B57" s="27"/>
      <c r="C57" s="66" t="s">
        <v>539</v>
      </c>
      <c r="D57" s="27"/>
      <c r="E57" s="56"/>
      <c r="F57" s="67"/>
      <c r="G57" s="67"/>
      <c r="H57" s="68"/>
      <c r="I57" s="68"/>
      <c r="J57" s="33"/>
      <c r="K57" s="33"/>
      <c r="L57" s="33"/>
      <c r="M57" s="24"/>
      <c r="N57" s="25"/>
      <c r="O57"/>
      <c r="P57"/>
      <c r="Q57"/>
      <c r="R57"/>
      <c r="S57" s="11"/>
      <c r="T57" s="11"/>
      <c r="U57" s="11"/>
      <c r="V57" s="11"/>
      <c r="W57" s="11"/>
      <c r="X57" s="11"/>
      <c r="Y57" s="11"/>
      <c r="Z57" s="11"/>
      <c r="AA57" s="11"/>
      <c r="AB57" s="11"/>
      <c r="AC57" s="11"/>
      <c r="AD57" s="11"/>
    </row>
    <row r="58" spans="1:30" ht="12.75">
      <c r="A58" s="69">
        <v>1</v>
      </c>
      <c r="B58" s="70">
        <v>2</v>
      </c>
      <c r="C58" s="70">
        <v>3</v>
      </c>
      <c r="D58" s="70">
        <v>4</v>
      </c>
      <c r="E58" s="35"/>
      <c r="F58" s="71">
        <v>5</v>
      </c>
      <c r="G58" s="72">
        <v>6</v>
      </c>
      <c r="H58" s="72">
        <v>7</v>
      </c>
      <c r="I58" s="72">
        <v>8</v>
      </c>
      <c r="J58" s="35"/>
      <c r="K58" s="35"/>
      <c r="L58" s="35"/>
      <c r="M58" s="73"/>
      <c r="N58" s="20"/>
      <c r="O58"/>
      <c r="P58"/>
      <c r="Q58"/>
      <c r="R58"/>
      <c r="S58" s="11"/>
      <c r="T58" s="11"/>
      <c r="U58" s="11"/>
      <c r="V58" s="11"/>
      <c r="W58" s="11"/>
      <c r="X58" s="11"/>
      <c r="Y58" s="11"/>
      <c r="Z58" s="11"/>
      <c r="AA58" s="11"/>
      <c r="AB58" s="11"/>
      <c r="AC58" s="11"/>
      <c r="AD58" s="11"/>
    </row>
    <row r="59" spans="1:30" ht="12.75">
      <c r="A59" s="30" t="s">
        <v>540</v>
      </c>
      <c r="B59" s="404">
        <v>300</v>
      </c>
      <c r="C59" s="407">
        <v>42128.96</v>
      </c>
      <c r="D59" s="404">
        <v>48</v>
      </c>
      <c r="E59" s="26"/>
      <c r="F59" s="26" t="s">
        <v>541</v>
      </c>
      <c r="G59" s="74">
        <v>109</v>
      </c>
      <c r="H59" s="146">
        <v>439609.72</v>
      </c>
      <c r="I59" s="74">
        <v>269</v>
      </c>
      <c r="J59" s="386"/>
      <c r="K59" s="386"/>
      <c r="L59" s="33"/>
      <c r="M59" s="24"/>
      <c r="N59" s="25"/>
      <c r="O59"/>
      <c r="P59"/>
      <c r="Q59"/>
      <c r="R59"/>
      <c r="S59" s="11"/>
      <c r="T59" s="11"/>
      <c r="U59" s="11"/>
      <c r="V59" s="11"/>
      <c r="W59" s="11"/>
      <c r="X59" s="11"/>
      <c r="Y59" s="11"/>
      <c r="Z59" s="11"/>
      <c r="AA59" s="11"/>
      <c r="AB59" s="11"/>
      <c r="AC59" s="11"/>
      <c r="AD59" s="11"/>
    </row>
    <row r="60" spans="1:30" ht="12.75">
      <c r="A60" s="35" t="s">
        <v>359</v>
      </c>
      <c r="B60" s="404">
        <v>0</v>
      </c>
      <c r="C60" s="407">
        <v>0</v>
      </c>
      <c r="D60" s="404">
        <v>6</v>
      </c>
      <c r="E60" s="26"/>
      <c r="F60" s="26" t="s">
        <v>359</v>
      </c>
      <c r="G60" s="14">
        <v>4119</v>
      </c>
      <c r="H60" s="77">
        <v>1736550.27</v>
      </c>
      <c r="I60" s="14">
        <v>9891</v>
      </c>
      <c r="J60" s="386"/>
      <c r="K60" s="386"/>
      <c r="L60" s="35"/>
      <c r="M60" s="15"/>
      <c r="O60"/>
      <c r="P60"/>
      <c r="Q60"/>
      <c r="R60"/>
      <c r="S60" s="11"/>
      <c r="T60" s="11"/>
      <c r="U60" s="11"/>
      <c r="V60" s="11"/>
      <c r="W60" s="11"/>
      <c r="X60" s="11"/>
      <c r="Y60" s="11"/>
      <c r="Z60" s="11"/>
      <c r="AA60" s="11"/>
      <c r="AB60" s="11"/>
      <c r="AC60" s="11"/>
      <c r="AD60" s="11"/>
    </row>
    <row r="61" spans="1:30" ht="12.75">
      <c r="A61" s="30" t="s">
        <v>542</v>
      </c>
      <c r="B61" s="404">
        <v>0</v>
      </c>
      <c r="C61" s="404">
        <v>0</v>
      </c>
      <c r="D61" s="404">
        <v>0</v>
      </c>
      <c r="E61" s="26"/>
      <c r="F61" s="26" t="s">
        <v>543</v>
      </c>
      <c r="G61" s="14">
        <f>G62+G63</f>
        <v>46</v>
      </c>
      <c r="H61" s="77">
        <f>H62+H63</f>
        <v>184958.5</v>
      </c>
      <c r="I61" s="14">
        <f>I62+I63</f>
        <v>216</v>
      </c>
      <c r="J61" s="386"/>
      <c r="K61" s="386"/>
      <c r="L61" s="33"/>
      <c r="M61" s="24"/>
      <c r="N61" s="25"/>
      <c r="O61"/>
      <c r="P61"/>
      <c r="Q61"/>
      <c r="R61"/>
      <c r="S61" s="11"/>
      <c r="T61" s="11"/>
      <c r="U61" s="11"/>
      <c r="V61" s="11"/>
      <c r="W61" s="11"/>
      <c r="X61" s="11"/>
      <c r="Y61" s="11"/>
      <c r="Z61" s="11"/>
      <c r="AA61" s="11"/>
      <c r="AB61" s="11"/>
      <c r="AC61" s="11"/>
      <c r="AD61" s="11"/>
    </row>
    <row r="62" spans="1:30" ht="12.75">
      <c r="A62" s="35" t="s">
        <v>544</v>
      </c>
      <c r="B62" s="404">
        <v>0</v>
      </c>
      <c r="C62" s="404">
        <v>0</v>
      </c>
      <c r="D62" s="404">
        <v>0</v>
      </c>
      <c r="E62" s="26"/>
      <c r="F62" s="26" t="s">
        <v>545</v>
      </c>
      <c r="G62" s="14">
        <v>19</v>
      </c>
      <c r="H62" s="77">
        <v>76883.11</v>
      </c>
      <c r="I62" s="14">
        <v>83</v>
      </c>
      <c r="J62" s="386"/>
      <c r="K62" s="386"/>
      <c r="L62" s="35"/>
      <c r="M62" s="15"/>
      <c r="O62"/>
      <c r="P62"/>
      <c r="Q62"/>
      <c r="R62"/>
      <c r="S62" s="11"/>
      <c r="T62" s="11"/>
      <c r="U62" s="11"/>
      <c r="V62" s="11"/>
      <c r="W62" s="11"/>
      <c r="X62" s="11"/>
      <c r="Y62" s="11"/>
      <c r="Z62" s="11"/>
      <c r="AA62" s="11"/>
      <c r="AB62" s="11"/>
      <c r="AC62" s="11"/>
      <c r="AD62" s="11"/>
    </row>
    <row r="63" spans="1:30" ht="12.75">
      <c r="A63" s="35" t="s">
        <v>546</v>
      </c>
      <c r="B63" s="404">
        <v>0</v>
      </c>
      <c r="C63" s="404">
        <v>0</v>
      </c>
      <c r="D63" s="404">
        <v>0</v>
      </c>
      <c r="E63" s="26"/>
      <c r="F63" s="26" t="s">
        <v>547</v>
      </c>
      <c r="G63" s="14">
        <v>27</v>
      </c>
      <c r="H63" s="77">
        <v>108075.39</v>
      </c>
      <c r="I63" s="14">
        <v>133</v>
      </c>
      <c r="J63" s="386"/>
      <c r="K63" s="386"/>
      <c r="L63" s="35"/>
      <c r="M63" s="15"/>
      <c r="O63"/>
      <c r="P63"/>
      <c r="Q63"/>
      <c r="R63"/>
      <c r="S63" s="11"/>
      <c r="T63" s="11"/>
      <c r="U63" s="11"/>
      <c r="V63" s="11"/>
      <c r="W63" s="11"/>
      <c r="X63" s="11"/>
      <c r="Y63" s="11"/>
      <c r="Z63" s="11"/>
      <c r="AA63" s="11"/>
      <c r="AB63" s="11"/>
      <c r="AC63" s="11"/>
      <c r="AD63" s="11"/>
    </row>
    <row r="64" spans="1:30" ht="12.75">
      <c r="A64" s="35" t="s">
        <v>357</v>
      </c>
      <c r="B64" s="404">
        <v>0</v>
      </c>
      <c r="C64" s="404">
        <v>0</v>
      </c>
      <c r="D64" s="404">
        <v>0</v>
      </c>
      <c r="E64" s="26"/>
      <c r="F64" s="26" t="s">
        <v>357</v>
      </c>
      <c r="G64" s="14">
        <f>G65+G66</f>
        <v>280</v>
      </c>
      <c r="H64" s="77">
        <f>H65+H66</f>
        <v>72999.90000000001</v>
      </c>
      <c r="I64" s="14">
        <f>I65+I66</f>
        <v>609</v>
      </c>
      <c r="J64" s="386"/>
      <c r="K64" s="386"/>
      <c r="L64" s="35"/>
      <c r="M64" s="15"/>
      <c r="O64"/>
      <c r="P64"/>
      <c r="Q64"/>
      <c r="R64"/>
      <c r="S64" s="11"/>
      <c r="T64" s="11"/>
      <c r="U64" s="11"/>
      <c r="V64" s="11"/>
      <c r="W64" s="11"/>
      <c r="X64" s="11"/>
      <c r="Y64" s="11"/>
      <c r="Z64" s="11"/>
      <c r="AA64" s="11"/>
      <c r="AB64" s="11"/>
      <c r="AC64" s="11"/>
      <c r="AD64" s="11"/>
    </row>
    <row r="65" spans="1:30" ht="12.75">
      <c r="A65" s="35" t="s">
        <v>544</v>
      </c>
      <c r="B65" s="404">
        <v>0</v>
      </c>
      <c r="C65" s="404">
        <v>0</v>
      </c>
      <c r="D65" s="404">
        <v>0</v>
      </c>
      <c r="E65" s="26"/>
      <c r="F65" s="26" t="s">
        <v>545</v>
      </c>
      <c r="G65" s="14">
        <v>250</v>
      </c>
      <c r="H65" s="77">
        <v>63699.98</v>
      </c>
      <c r="I65" s="14">
        <v>524</v>
      </c>
      <c r="J65" s="386"/>
      <c r="K65" s="386"/>
      <c r="L65" s="35"/>
      <c r="M65" s="15"/>
      <c r="O65"/>
      <c r="P65"/>
      <c r="Q65"/>
      <c r="R65"/>
      <c r="S65" s="11"/>
      <c r="T65" s="11"/>
      <c r="U65" s="11"/>
      <c r="V65" s="11"/>
      <c r="W65" s="11"/>
      <c r="X65" s="11"/>
      <c r="Y65" s="11"/>
      <c r="Z65" s="11"/>
      <c r="AA65" s="11"/>
      <c r="AB65" s="11"/>
      <c r="AC65" s="11"/>
      <c r="AD65" s="11"/>
    </row>
    <row r="66" spans="1:30" ht="12.75">
      <c r="A66" s="50" t="s">
        <v>546</v>
      </c>
      <c r="B66" s="405">
        <v>0</v>
      </c>
      <c r="C66" s="405">
        <v>0</v>
      </c>
      <c r="D66" s="405">
        <v>0</v>
      </c>
      <c r="E66" s="50"/>
      <c r="F66" s="50" t="s">
        <v>548</v>
      </c>
      <c r="G66" s="75">
        <v>30</v>
      </c>
      <c r="H66" s="119">
        <v>9299.92</v>
      </c>
      <c r="I66" s="75">
        <v>85</v>
      </c>
      <c r="J66" s="386"/>
      <c r="K66" s="386"/>
      <c r="L66" s="35"/>
      <c r="M66" s="15"/>
      <c r="O66"/>
      <c r="P66"/>
      <c r="Q66"/>
      <c r="R66"/>
      <c r="S66" s="11"/>
      <c r="T66" s="11"/>
      <c r="U66" s="11"/>
      <c r="V66" s="11"/>
      <c r="W66" s="11"/>
      <c r="X66" s="11"/>
      <c r="Y66" s="11"/>
      <c r="Z66" s="11"/>
      <c r="AA66" s="11"/>
      <c r="AB66" s="11"/>
      <c r="AC66" s="11"/>
      <c r="AD66" s="11"/>
    </row>
    <row r="67" spans="1:30" ht="12.75">
      <c r="A67" s="26"/>
      <c r="B67" s="408"/>
      <c r="C67" s="408"/>
      <c r="D67" s="408"/>
      <c r="E67" s="26"/>
      <c r="F67" s="26"/>
      <c r="G67" s="409"/>
      <c r="H67" s="410"/>
      <c r="I67" s="409"/>
      <c r="J67" s="35"/>
      <c r="K67" s="35"/>
      <c r="L67" s="35"/>
      <c r="M67" s="15"/>
      <c r="O67"/>
      <c r="P67"/>
      <c r="Q67"/>
      <c r="R67"/>
      <c r="S67" s="11"/>
      <c r="T67" s="11"/>
      <c r="U67" s="11"/>
      <c r="V67" s="11"/>
      <c r="W67" s="11"/>
      <c r="X67" s="11"/>
      <c r="Y67" s="11"/>
      <c r="Z67" s="11"/>
      <c r="AA67" s="11"/>
      <c r="AB67" s="11"/>
      <c r="AC67" s="11"/>
      <c r="AD67" s="11"/>
    </row>
    <row r="68" spans="1:30" ht="12.75">
      <c r="A68" s="50"/>
      <c r="B68" s="214"/>
      <c r="C68" s="214"/>
      <c r="D68" s="214"/>
      <c r="E68" s="50"/>
      <c r="F68" s="50"/>
      <c r="G68" s="411"/>
      <c r="H68" s="411"/>
      <c r="I68" s="409"/>
      <c r="J68" s="26"/>
      <c r="K68" s="26"/>
      <c r="L68" s="26"/>
      <c r="M68" s="27"/>
      <c r="O68"/>
      <c r="P68"/>
      <c r="Q68"/>
      <c r="R68"/>
      <c r="S68" s="11"/>
      <c r="T68" s="11"/>
      <c r="U68" s="11"/>
      <c r="V68" s="11"/>
      <c r="W68" s="11"/>
      <c r="X68" s="11"/>
      <c r="Y68" s="11"/>
      <c r="Z68" s="11"/>
      <c r="AA68" s="11"/>
      <c r="AB68" s="11"/>
      <c r="AC68" s="11"/>
      <c r="AD68" s="11"/>
    </row>
    <row r="69" spans="1:30" ht="12.75">
      <c r="A69" s="9" t="s">
        <v>500</v>
      </c>
      <c r="B69" s="10"/>
      <c r="C69"/>
      <c r="D69" s="12" t="s">
        <v>616</v>
      </c>
      <c r="E69" s="10"/>
      <c r="F69" s="10"/>
      <c r="G69" s="10"/>
      <c r="H69" s="10"/>
      <c r="I69" s="14"/>
      <c r="M69" s="15"/>
      <c r="O69"/>
      <c r="P69"/>
      <c r="Q69"/>
      <c r="R69"/>
      <c r="S69" s="11"/>
      <c r="T69" s="11"/>
      <c r="U69" s="11"/>
      <c r="V69" s="11"/>
      <c r="W69" s="11"/>
      <c r="X69" s="11"/>
      <c r="Y69" s="11"/>
      <c r="Z69" s="11"/>
      <c r="AA69" s="11"/>
      <c r="AB69" s="11"/>
      <c r="AC69" s="11"/>
      <c r="AD69" s="11"/>
    </row>
    <row r="70" spans="1:30" ht="12.75">
      <c r="A70" s="16" t="s">
        <v>501</v>
      </c>
      <c r="B70" s="17" t="s">
        <v>502</v>
      </c>
      <c r="C70" s="17" t="s">
        <v>503</v>
      </c>
      <c r="D70" s="17" t="s">
        <v>504</v>
      </c>
      <c r="E70" s="17" t="s">
        <v>505</v>
      </c>
      <c r="F70" s="17" t="s">
        <v>506</v>
      </c>
      <c r="G70" s="17" t="s">
        <v>507</v>
      </c>
      <c r="H70" s="17" t="s">
        <v>508</v>
      </c>
      <c r="I70" s="14"/>
      <c r="M70" s="15"/>
      <c r="O70"/>
      <c r="P70"/>
      <c r="Q70"/>
      <c r="R70"/>
      <c r="S70" s="11"/>
      <c r="T70" s="11"/>
      <c r="U70" s="11"/>
      <c r="V70" s="11"/>
      <c r="W70" s="11"/>
      <c r="X70" s="11"/>
      <c r="Y70" s="11"/>
      <c r="Z70" s="11"/>
      <c r="AA70" s="11"/>
      <c r="AB70" s="11"/>
      <c r="AC70" s="11"/>
      <c r="AD70" s="11"/>
    </row>
    <row r="71" spans="1:30" ht="12.75">
      <c r="A71" s="18">
        <v>1</v>
      </c>
      <c r="B71" s="19">
        <v>2</v>
      </c>
      <c r="C71" s="19">
        <v>3</v>
      </c>
      <c r="D71" s="19">
        <v>4</v>
      </c>
      <c r="E71" s="19">
        <v>5</v>
      </c>
      <c r="F71" s="19">
        <v>6</v>
      </c>
      <c r="G71" s="19">
        <v>7</v>
      </c>
      <c r="H71" s="19">
        <v>8</v>
      </c>
      <c r="I71" s="15"/>
      <c r="J71" s="15"/>
      <c r="K71" s="15"/>
      <c r="L71" s="15"/>
      <c r="M71" s="15"/>
      <c r="N71" s="15"/>
      <c r="O71"/>
      <c r="P71"/>
      <c r="Q71"/>
      <c r="R71"/>
      <c r="S71" s="11"/>
      <c r="T71" s="11"/>
      <c r="U71" s="11"/>
      <c r="V71" s="11"/>
      <c r="W71" s="11"/>
      <c r="X71" s="11"/>
      <c r="Y71" s="11"/>
      <c r="Z71" s="11"/>
      <c r="AA71" s="11"/>
      <c r="AB71" s="11"/>
      <c r="AC71" s="11"/>
      <c r="AD71" s="11"/>
    </row>
    <row r="72" spans="1:30" ht="12.75">
      <c r="A72" s="21"/>
      <c r="B72" s="412"/>
      <c r="C72" s="412"/>
      <c r="D72" s="412"/>
      <c r="E72" s="412"/>
      <c r="F72" s="412"/>
      <c r="G72" s="412"/>
      <c r="H72" s="412"/>
      <c r="I72" s="24"/>
      <c r="J72" s="24"/>
      <c r="K72" s="24"/>
      <c r="L72" s="24"/>
      <c r="M72" s="24"/>
      <c r="N72" s="24"/>
      <c r="O72"/>
      <c r="P72"/>
      <c r="Q72"/>
      <c r="R72"/>
      <c r="S72" s="11"/>
      <c r="T72" s="11"/>
      <c r="U72" s="11"/>
      <c r="V72" s="11"/>
      <c r="W72" s="11"/>
      <c r="X72" s="11"/>
      <c r="Y72" s="11"/>
      <c r="Z72" s="11"/>
      <c r="AA72" s="11"/>
      <c r="AB72" s="11"/>
      <c r="AC72" s="11"/>
      <c r="AD72" s="11"/>
    </row>
    <row r="73" spans="1:30" ht="12.75">
      <c r="A73" s="404" t="s">
        <v>558</v>
      </c>
      <c r="B73" s="442">
        <v>14028.47</v>
      </c>
      <c r="C73" s="442">
        <v>14028.47</v>
      </c>
      <c r="D73" s="442">
        <v>13905.65</v>
      </c>
      <c r="E73" s="442">
        <v>13937.65</v>
      </c>
      <c r="F73" s="442">
        <v>13874.33</v>
      </c>
      <c r="G73" s="442">
        <v>63.32</v>
      </c>
      <c r="H73" s="442">
        <v>0.46</v>
      </c>
      <c r="I73" s="25"/>
      <c r="J73" s="25"/>
      <c r="K73" s="25"/>
      <c r="L73" s="25"/>
      <c r="M73" s="24"/>
      <c r="N73" s="25"/>
      <c r="O73"/>
      <c r="P73"/>
      <c r="Q73"/>
      <c r="R73"/>
      <c r="S73" s="11"/>
      <c r="T73" s="11"/>
      <c r="U73" s="11"/>
      <c r="V73" s="11"/>
      <c r="W73" s="11"/>
      <c r="X73" s="11"/>
      <c r="Y73" s="11"/>
      <c r="Z73" s="11"/>
      <c r="AA73" s="11"/>
      <c r="AB73" s="11"/>
      <c r="AC73" s="11"/>
      <c r="AD73" s="11"/>
    </row>
    <row r="74" spans="1:30" ht="12.75">
      <c r="A74" s="404" t="s">
        <v>559</v>
      </c>
      <c r="B74" s="442">
        <v>5835.07</v>
      </c>
      <c r="C74" s="442">
        <v>5875.93</v>
      </c>
      <c r="D74" s="442">
        <v>5822.17</v>
      </c>
      <c r="E74" s="442">
        <v>5829.47</v>
      </c>
      <c r="F74" s="442">
        <v>5818.95</v>
      </c>
      <c r="G74" s="442">
        <v>10.52</v>
      </c>
      <c r="H74" s="442">
        <v>0.18</v>
      </c>
      <c r="I74" s="76"/>
      <c r="J74" s="76"/>
      <c r="K74" s="25"/>
      <c r="L74" s="25"/>
      <c r="M74" s="24"/>
      <c r="N74" s="25"/>
      <c r="O74"/>
      <c r="P74"/>
      <c r="Q74"/>
      <c r="R74"/>
      <c r="S74" s="11"/>
      <c r="T74" s="11"/>
      <c r="U74" s="11"/>
      <c r="V74" s="11"/>
      <c r="W74" s="11"/>
      <c r="X74" s="11"/>
      <c r="Y74" s="11"/>
      <c r="Z74" s="11"/>
      <c r="AA74" s="11"/>
      <c r="AB74" s="11"/>
      <c r="AC74" s="11"/>
      <c r="AD74" s="11"/>
    </row>
    <row r="75" spans="1:30" ht="12.75">
      <c r="A75" s="404" t="s">
        <v>560</v>
      </c>
      <c r="B75" s="442">
        <v>6795.01</v>
      </c>
      <c r="C75" s="442">
        <v>6844.95</v>
      </c>
      <c r="D75" s="442">
        <v>6793.33</v>
      </c>
      <c r="E75" s="442">
        <v>6799.99</v>
      </c>
      <c r="F75" s="442">
        <v>6776.84</v>
      </c>
      <c r="G75" s="442">
        <v>23.15</v>
      </c>
      <c r="H75" s="442">
        <v>0.34</v>
      </c>
      <c r="I75" s="76"/>
      <c r="J75" s="76"/>
      <c r="K75" s="25"/>
      <c r="L75" s="25"/>
      <c r="M75" s="24"/>
      <c r="N75" s="25"/>
      <c r="O75"/>
      <c r="P75"/>
      <c r="Q75"/>
      <c r="R75"/>
      <c r="S75" s="11"/>
      <c r="T75" s="11"/>
      <c r="U75" s="11"/>
      <c r="V75" s="11"/>
      <c r="W75" s="11"/>
      <c r="X75" s="11"/>
      <c r="Y75" s="11"/>
      <c r="Z75" s="11"/>
      <c r="AA75" s="11"/>
      <c r="AB75" s="11"/>
      <c r="AC75" s="11"/>
      <c r="AD75" s="11"/>
    </row>
    <row r="76" spans="1:30" ht="12.75">
      <c r="A76" s="404" t="s">
        <v>561</v>
      </c>
      <c r="B76" s="442">
        <v>7104.23</v>
      </c>
      <c r="C76" s="442">
        <v>7104.23</v>
      </c>
      <c r="D76" s="442">
        <v>7043.12</v>
      </c>
      <c r="E76" s="442">
        <v>7062.69</v>
      </c>
      <c r="F76" s="442">
        <v>7042.17</v>
      </c>
      <c r="G76" s="442">
        <v>20.52</v>
      </c>
      <c r="H76" s="442">
        <v>0.29</v>
      </c>
      <c r="I76" s="76"/>
      <c r="J76" s="76"/>
      <c r="K76" s="25"/>
      <c r="L76" s="25"/>
      <c r="M76" s="24"/>
      <c r="N76" s="25"/>
      <c r="O76"/>
      <c r="P76"/>
      <c r="Q76"/>
      <c r="R76"/>
      <c r="S76" s="11"/>
      <c r="T76" s="11"/>
      <c r="U76" s="11"/>
      <c r="V76" s="11"/>
      <c r="W76" s="11"/>
      <c r="X76" s="11"/>
      <c r="Y76" s="11"/>
      <c r="Z76" s="11"/>
      <c r="AA76" s="11"/>
      <c r="AB76" s="11"/>
      <c r="AC76" s="11"/>
      <c r="AD76" s="11"/>
    </row>
    <row r="77" spans="1:30" ht="12.75">
      <c r="A77" s="404" t="s">
        <v>562</v>
      </c>
      <c r="B77" s="442">
        <v>1677.01</v>
      </c>
      <c r="C77" s="442">
        <v>1684.99</v>
      </c>
      <c r="D77" s="442">
        <v>1671.26</v>
      </c>
      <c r="E77" s="442">
        <v>1675.83</v>
      </c>
      <c r="F77" s="442">
        <v>1671.16</v>
      </c>
      <c r="G77" s="442">
        <v>4.67</v>
      </c>
      <c r="H77" s="442">
        <v>0.28</v>
      </c>
      <c r="I77" s="77"/>
      <c r="J77" s="14"/>
      <c r="K77" s="14"/>
      <c r="M77" s="15"/>
      <c r="O77"/>
      <c r="P77"/>
      <c r="Q77"/>
      <c r="R77"/>
      <c r="S77" s="11"/>
      <c r="T77" s="11"/>
      <c r="U77" s="11"/>
      <c r="V77" s="11"/>
      <c r="W77" s="11"/>
      <c r="X77" s="11"/>
      <c r="Y77" s="11"/>
      <c r="Z77" s="11"/>
      <c r="AA77" s="11"/>
      <c r="AB77" s="11"/>
      <c r="AC77" s="11"/>
      <c r="AD77" s="11"/>
    </row>
    <row r="78" spans="1:30" ht="12.75">
      <c r="A78" s="404" t="s">
        <v>563</v>
      </c>
      <c r="B78" s="442">
        <v>5329.71</v>
      </c>
      <c r="C78" s="442">
        <v>5354.58</v>
      </c>
      <c r="D78" s="442">
        <v>5311.24</v>
      </c>
      <c r="E78" s="442">
        <v>5324.72</v>
      </c>
      <c r="F78" s="442">
        <v>5310.76</v>
      </c>
      <c r="G78" s="442">
        <v>13.96</v>
      </c>
      <c r="H78" s="442">
        <v>0.26</v>
      </c>
      <c r="I78" s="77"/>
      <c r="J78" s="14"/>
      <c r="K78" s="14"/>
      <c r="M78" s="15"/>
      <c r="O78"/>
      <c r="P78"/>
      <c r="Q78"/>
      <c r="R78"/>
      <c r="S78" s="11"/>
      <c r="T78" s="11"/>
      <c r="U78" s="11"/>
      <c r="V78" s="11"/>
      <c r="W78" s="11"/>
      <c r="X78" s="11"/>
      <c r="Y78" s="11"/>
      <c r="Z78" s="11"/>
      <c r="AA78" s="11"/>
      <c r="AB78" s="11"/>
      <c r="AC78" s="11"/>
      <c r="AD78" s="11"/>
    </row>
    <row r="79" spans="1:30" ht="12.75">
      <c r="A79" s="28" t="s">
        <v>564</v>
      </c>
      <c r="B79" s="452"/>
      <c r="C79" s="452"/>
      <c r="D79" s="452"/>
      <c r="E79" s="452"/>
      <c r="F79" s="452"/>
      <c r="G79" s="452"/>
      <c r="H79" s="452"/>
      <c r="I79" s="77"/>
      <c r="J79" s="14"/>
      <c r="K79" s="14"/>
      <c r="M79" s="15"/>
      <c r="O79"/>
      <c r="P79"/>
      <c r="Q79"/>
      <c r="R79"/>
      <c r="S79" s="11"/>
      <c r="T79" s="11"/>
      <c r="U79" s="11"/>
      <c r="V79" s="11"/>
      <c r="W79" s="11"/>
      <c r="X79" s="11"/>
      <c r="Y79" s="11"/>
      <c r="Z79" s="11"/>
      <c r="AA79" s="11"/>
      <c r="AB79" s="11"/>
      <c r="AC79" s="11"/>
      <c r="AD79" s="11"/>
    </row>
    <row r="80" spans="1:30" ht="12.75">
      <c r="A80" s="404" t="s">
        <v>565</v>
      </c>
      <c r="B80" s="442">
        <v>5534.6</v>
      </c>
      <c r="C80" s="442">
        <v>5567.49</v>
      </c>
      <c r="D80" s="442">
        <v>5485.75</v>
      </c>
      <c r="E80" s="442">
        <v>5498.28</v>
      </c>
      <c r="F80" s="442">
        <v>5515.85</v>
      </c>
      <c r="G80" s="442">
        <v>-17.57</v>
      </c>
      <c r="H80" s="442">
        <v>-0.32</v>
      </c>
      <c r="I80" s="77"/>
      <c r="J80" s="14"/>
      <c r="K80" s="14"/>
      <c r="M80" s="15"/>
      <c r="O80"/>
      <c r="P80"/>
      <c r="Q80"/>
      <c r="R80"/>
      <c r="S80" s="11"/>
      <c r="T80" s="11"/>
      <c r="U80" s="11"/>
      <c r="V80" s="11"/>
      <c r="W80" s="11"/>
      <c r="X80" s="11"/>
      <c r="Y80" s="11"/>
      <c r="Z80" s="11"/>
      <c r="AA80" s="11"/>
      <c r="AB80" s="11"/>
      <c r="AC80" s="11"/>
      <c r="AD80" s="11"/>
    </row>
    <row r="81" spans="1:30" ht="12.75">
      <c r="A81" s="404" t="s">
        <v>509</v>
      </c>
      <c r="B81" s="442">
        <v>7261.84</v>
      </c>
      <c r="C81" s="442">
        <v>7310.22</v>
      </c>
      <c r="D81" s="442">
        <v>7164.56</v>
      </c>
      <c r="E81" s="442">
        <v>7187.59</v>
      </c>
      <c r="F81" s="442">
        <v>7250.99</v>
      </c>
      <c r="G81" s="442">
        <v>-63.4</v>
      </c>
      <c r="H81" s="442">
        <v>-0.87</v>
      </c>
      <c r="I81" s="77"/>
      <c r="J81" s="14"/>
      <c r="K81" s="14"/>
      <c r="M81" s="15"/>
      <c r="O81"/>
      <c r="P81"/>
      <c r="Q81"/>
      <c r="R81"/>
      <c r="S81" s="11"/>
      <c r="T81" s="11"/>
      <c r="U81" s="11"/>
      <c r="V81" s="11"/>
      <c r="W81" s="11"/>
      <c r="X81" s="11"/>
      <c r="Y81" s="11"/>
      <c r="Z81" s="11"/>
      <c r="AA81" s="11"/>
      <c r="AB81" s="11"/>
      <c r="AC81" s="11"/>
      <c r="AD81" s="11"/>
    </row>
    <row r="82" spans="1:30" ht="12.75">
      <c r="A82" s="404" t="s">
        <v>566</v>
      </c>
      <c r="B82" s="442">
        <v>3425.83</v>
      </c>
      <c r="C82" s="442">
        <v>3473.14</v>
      </c>
      <c r="D82" s="442">
        <v>3396.68</v>
      </c>
      <c r="E82" s="442">
        <v>3407.5</v>
      </c>
      <c r="F82" s="442">
        <v>3422.46</v>
      </c>
      <c r="G82" s="442">
        <v>-14.96</v>
      </c>
      <c r="H82" s="442">
        <v>-0.44</v>
      </c>
      <c r="I82" s="77"/>
      <c r="J82" s="14"/>
      <c r="K82" s="14"/>
      <c r="M82" s="15"/>
      <c r="O82"/>
      <c r="P82"/>
      <c r="Q82"/>
      <c r="R82"/>
      <c r="S82" s="11"/>
      <c r="T82" s="11"/>
      <c r="U82" s="11"/>
      <c r="V82" s="11"/>
      <c r="W82" s="11"/>
      <c r="X82" s="11"/>
      <c r="Y82" s="11"/>
      <c r="Z82" s="11"/>
      <c r="AA82" s="11"/>
      <c r="AB82" s="11"/>
      <c r="AC82" s="11"/>
      <c r="AD82" s="11"/>
    </row>
    <row r="83" spans="1:30" ht="12.75">
      <c r="A83" s="404" t="s">
        <v>567</v>
      </c>
      <c r="B83" s="442">
        <v>9356.24</v>
      </c>
      <c r="C83" s="442">
        <v>9426.2</v>
      </c>
      <c r="D83" s="442">
        <v>9314.03</v>
      </c>
      <c r="E83" s="442">
        <v>9380.12</v>
      </c>
      <c r="F83" s="442">
        <v>9305.81</v>
      </c>
      <c r="G83" s="442">
        <v>74.31</v>
      </c>
      <c r="H83" s="442">
        <v>0.8</v>
      </c>
      <c r="I83" s="77"/>
      <c r="J83" s="14"/>
      <c r="K83" s="14"/>
      <c r="M83" s="15"/>
      <c r="O83"/>
      <c r="P83"/>
      <c r="Q83"/>
      <c r="R83"/>
      <c r="S83" s="11"/>
      <c r="T83" s="11"/>
      <c r="U83" s="11"/>
      <c r="V83" s="11"/>
      <c r="W83" s="11"/>
      <c r="X83" s="11"/>
      <c r="Y83" s="11"/>
      <c r="Z83" s="11"/>
      <c r="AA83" s="11"/>
      <c r="AB83" s="11"/>
      <c r="AC83" s="11"/>
      <c r="AD83" s="11"/>
    </row>
    <row r="84" spans="1:30" ht="12.75">
      <c r="A84" s="404" t="s">
        <v>568</v>
      </c>
      <c r="B84" s="442">
        <v>2067.22</v>
      </c>
      <c r="C84" s="442">
        <v>2085.07</v>
      </c>
      <c r="D84" s="442">
        <v>2063.64</v>
      </c>
      <c r="E84" s="442">
        <v>2066.29</v>
      </c>
      <c r="F84" s="442">
        <v>2060.85</v>
      </c>
      <c r="G84" s="442">
        <v>5.44</v>
      </c>
      <c r="H84" s="442">
        <v>0.26</v>
      </c>
      <c r="I84" s="77"/>
      <c r="J84" s="14"/>
      <c r="K84" s="14"/>
      <c r="M84" s="15"/>
      <c r="O84"/>
      <c r="P84"/>
      <c r="Q84"/>
      <c r="R84"/>
      <c r="S84" s="11"/>
      <c r="T84" s="11"/>
      <c r="U84" s="11"/>
      <c r="V84" s="11"/>
      <c r="W84" s="11"/>
      <c r="X84" s="11"/>
      <c r="Y84" s="11"/>
      <c r="Z84" s="11"/>
      <c r="AA84" s="11"/>
      <c r="AB84" s="11"/>
      <c r="AC84" s="11"/>
      <c r="AD84" s="11"/>
    </row>
    <row r="85" spans="1:30" ht="12.75">
      <c r="A85" s="404" t="s">
        <v>569</v>
      </c>
      <c r="B85" s="442">
        <v>3787.88</v>
      </c>
      <c r="C85" s="442">
        <v>3815.24</v>
      </c>
      <c r="D85" s="442">
        <v>3775.5</v>
      </c>
      <c r="E85" s="442">
        <v>3786.81</v>
      </c>
      <c r="F85" s="442">
        <v>3788.34</v>
      </c>
      <c r="G85" s="442">
        <v>-1.53</v>
      </c>
      <c r="H85" s="442">
        <v>-0.04</v>
      </c>
      <c r="I85" s="77"/>
      <c r="J85" s="14"/>
      <c r="K85" s="14"/>
      <c r="M85" s="15"/>
      <c r="O85"/>
      <c r="P85"/>
      <c r="Q85"/>
      <c r="R85"/>
      <c r="S85" s="11"/>
      <c r="T85" s="11"/>
      <c r="U85" s="11"/>
      <c r="V85" s="11"/>
      <c r="W85" s="11"/>
      <c r="X85" s="11"/>
      <c r="Y85" s="11"/>
      <c r="Z85" s="11"/>
      <c r="AA85" s="11"/>
      <c r="AB85" s="11"/>
      <c r="AC85" s="11"/>
      <c r="AD85" s="11"/>
    </row>
    <row r="86" spans="1:30" ht="12.75">
      <c r="A86" s="404" t="s">
        <v>179</v>
      </c>
      <c r="B86" s="442">
        <v>5173.73</v>
      </c>
      <c r="C86" s="442">
        <v>5201.61</v>
      </c>
      <c r="D86" s="442">
        <v>5166.58</v>
      </c>
      <c r="E86" s="442">
        <v>5187.88</v>
      </c>
      <c r="F86" s="442">
        <v>5136.44</v>
      </c>
      <c r="G86" s="442">
        <v>51.44</v>
      </c>
      <c r="H86" s="442">
        <v>1</v>
      </c>
      <c r="I86" s="77"/>
      <c r="J86" s="76"/>
      <c r="K86" s="76"/>
      <c r="L86" s="25"/>
      <c r="M86" s="24"/>
      <c r="N86" s="25"/>
      <c r="O86"/>
      <c r="P86"/>
      <c r="Q86"/>
      <c r="R86"/>
      <c r="S86" s="11"/>
      <c r="T86" s="11"/>
      <c r="U86" s="11"/>
      <c r="V86" s="11"/>
      <c r="W86" s="11"/>
      <c r="X86" s="11"/>
      <c r="Y86" s="11"/>
      <c r="Z86" s="11"/>
      <c r="AA86" s="11"/>
      <c r="AB86" s="11"/>
      <c r="AC86" s="11"/>
      <c r="AD86" s="11"/>
    </row>
    <row r="87" spans="1:30" ht="12.75">
      <c r="A87" s="404" t="s">
        <v>570</v>
      </c>
      <c r="B87" s="442">
        <v>9038.96</v>
      </c>
      <c r="C87" s="442">
        <v>9167.36</v>
      </c>
      <c r="D87" s="442">
        <v>8986.95</v>
      </c>
      <c r="E87" s="442">
        <v>9148.25</v>
      </c>
      <c r="F87" s="442">
        <v>8967.97</v>
      </c>
      <c r="G87" s="442">
        <v>180.28</v>
      </c>
      <c r="H87" s="442">
        <v>2.01</v>
      </c>
      <c r="I87" s="77"/>
      <c r="J87" s="14"/>
      <c r="K87" s="14"/>
      <c r="M87" s="15"/>
      <c r="O87"/>
      <c r="P87"/>
      <c r="Q87"/>
      <c r="R87"/>
      <c r="S87" s="11"/>
      <c r="T87" s="11"/>
      <c r="U87" s="11"/>
      <c r="V87" s="11"/>
      <c r="W87" s="11"/>
      <c r="X87" s="11"/>
      <c r="Y87" s="11"/>
      <c r="Z87" s="11"/>
      <c r="AA87" s="11"/>
      <c r="AB87" s="11"/>
      <c r="AC87" s="11"/>
      <c r="AD87" s="11"/>
    </row>
    <row r="88" spans="1:30" ht="12.75">
      <c r="A88" s="404" t="s">
        <v>571</v>
      </c>
      <c r="B88" s="442">
        <v>6155.94</v>
      </c>
      <c r="C88" s="442">
        <v>6234.34</v>
      </c>
      <c r="D88" s="442">
        <v>6138.38</v>
      </c>
      <c r="E88" s="442">
        <v>6189.62</v>
      </c>
      <c r="F88" s="442">
        <v>6126.94</v>
      </c>
      <c r="G88" s="442">
        <v>62.68</v>
      </c>
      <c r="H88" s="442">
        <v>1.02</v>
      </c>
      <c r="I88" s="77"/>
      <c r="J88" s="14"/>
      <c r="K88" s="14"/>
      <c r="M88" s="15"/>
      <c r="O88"/>
      <c r="P88"/>
      <c r="Q88"/>
      <c r="R88"/>
      <c r="S88" s="11"/>
      <c r="T88" s="11"/>
      <c r="U88" s="11"/>
      <c r="V88" s="11"/>
      <c r="W88" s="11"/>
      <c r="X88" s="11"/>
      <c r="Y88" s="11"/>
      <c r="Z88" s="11"/>
      <c r="AA88" s="11"/>
      <c r="AB88" s="11"/>
      <c r="AC88" s="11"/>
      <c r="AD88" s="11"/>
    </row>
    <row r="89" spans="1:30" ht="12.75">
      <c r="A89" s="404" t="s">
        <v>572</v>
      </c>
      <c r="B89" s="442">
        <v>6292.05</v>
      </c>
      <c r="C89" s="442">
        <v>6322.18</v>
      </c>
      <c r="D89" s="442">
        <v>6254.31</v>
      </c>
      <c r="E89" s="442">
        <v>6269.45</v>
      </c>
      <c r="F89" s="442">
        <v>6279.8</v>
      </c>
      <c r="G89" s="442">
        <v>-10.35</v>
      </c>
      <c r="H89" s="442">
        <v>-0.16</v>
      </c>
      <c r="I89" s="77"/>
      <c r="J89" s="14"/>
      <c r="K89" s="14"/>
      <c r="M89" s="15"/>
      <c r="O89"/>
      <c r="P89"/>
      <c r="Q89"/>
      <c r="R89"/>
      <c r="S89" s="11"/>
      <c r="T89" s="11"/>
      <c r="U89" s="11"/>
      <c r="V89" s="11"/>
      <c r="W89" s="11"/>
      <c r="X89" s="11"/>
      <c r="Y89" s="11"/>
      <c r="Z89" s="11"/>
      <c r="AA89" s="11"/>
      <c r="AB89" s="11"/>
      <c r="AC89" s="11"/>
      <c r="AD89" s="11"/>
    </row>
    <row r="90" spans="1:30" ht="12.75">
      <c r="A90" s="404" t="s">
        <v>573</v>
      </c>
      <c r="B90" s="442">
        <v>3607.61</v>
      </c>
      <c r="C90" s="442">
        <v>3636.74</v>
      </c>
      <c r="D90" s="442">
        <v>3602.74</v>
      </c>
      <c r="E90" s="442">
        <v>3627.43</v>
      </c>
      <c r="F90" s="442">
        <v>3588.41</v>
      </c>
      <c r="G90" s="442">
        <v>39.02</v>
      </c>
      <c r="H90" s="442">
        <v>1.09</v>
      </c>
      <c r="I90" s="77"/>
      <c r="J90" s="14"/>
      <c r="K90" s="14"/>
      <c r="L90" s="14"/>
      <c r="M90" s="27"/>
      <c r="O90"/>
      <c r="P90"/>
      <c r="Q90"/>
      <c r="R90"/>
      <c r="S90" s="11"/>
      <c r="T90" s="11"/>
      <c r="U90" s="11"/>
      <c r="V90" s="11"/>
      <c r="W90" s="11"/>
      <c r="X90" s="11"/>
      <c r="Y90" s="11"/>
      <c r="Z90" s="11"/>
      <c r="AA90" s="11"/>
      <c r="AB90" s="11"/>
      <c r="AC90" s="11"/>
      <c r="AD90" s="11"/>
    </row>
    <row r="91" spans="1:30" ht="12.75">
      <c r="A91" s="28" t="s">
        <v>574</v>
      </c>
      <c r="B91" s="452"/>
      <c r="C91" s="452"/>
      <c r="D91" s="452"/>
      <c r="E91" s="452"/>
      <c r="F91" s="452"/>
      <c r="G91" s="452"/>
      <c r="H91" s="452"/>
      <c r="I91" s="77"/>
      <c r="J91" s="76"/>
      <c r="K91" s="25"/>
      <c r="L91" s="25"/>
      <c r="M91" s="24"/>
      <c r="N91" s="25"/>
      <c r="O91"/>
      <c r="P91"/>
      <c r="Q91"/>
      <c r="R91"/>
      <c r="S91" s="11"/>
      <c r="T91" s="11"/>
      <c r="U91" s="11"/>
      <c r="V91" s="11"/>
      <c r="W91" s="11"/>
      <c r="X91" s="11"/>
      <c r="Y91" s="11"/>
      <c r="Z91" s="11"/>
      <c r="AA91" s="11"/>
      <c r="AB91" s="11"/>
      <c r="AC91" s="11"/>
      <c r="AD91" s="11"/>
    </row>
    <row r="92" spans="1:30" ht="12.75">
      <c r="A92" s="404" t="s">
        <v>575</v>
      </c>
      <c r="B92" s="442">
        <v>2581.79</v>
      </c>
      <c r="C92" s="442">
        <v>2581.79</v>
      </c>
      <c r="D92" s="442">
        <v>2563.21</v>
      </c>
      <c r="E92" s="442">
        <v>2568.96</v>
      </c>
      <c r="F92" s="442">
        <v>2553.85</v>
      </c>
      <c r="G92" s="442">
        <v>15.11</v>
      </c>
      <c r="H92" s="442">
        <v>0.59</v>
      </c>
      <c r="I92" s="77"/>
      <c r="M92" s="15"/>
      <c r="O92"/>
      <c r="P92"/>
      <c r="Q92"/>
      <c r="R92"/>
      <c r="S92" s="11"/>
      <c r="T92" s="11"/>
      <c r="U92" s="11"/>
      <c r="V92" s="11"/>
      <c r="W92" s="11"/>
      <c r="X92" s="11"/>
      <c r="Y92" s="11"/>
      <c r="Z92" s="11"/>
      <c r="AA92" s="11"/>
      <c r="AB92" s="11"/>
      <c r="AC92" s="11"/>
      <c r="AD92" s="11"/>
    </row>
    <row r="93" spans="1:30" ht="12.75">
      <c r="A93" s="404" t="s">
        <v>576</v>
      </c>
      <c r="B93" s="442">
        <v>1647.46</v>
      </c>
      <c r="C93" s="442">
        <v>1647.8</v>
      </c>
      <c r="D93" s="442">
        <v>1635.82</v>
      </c>
      <c r="E93" s="442">
        <v>1640.31</v>
      </c>
      <c r="F93" s="442">
        <v>1633.34</v>
      </c>
      <c r="G93" s="442">
        <v>6.97</v>
      </c>
      <c r="H93" s="442">
        <v>0.43</v>
      </c>
      <c r="I93" s="77"/>
      <c r="M93" s="15"/>
      <c r="O93"/>
      <c r="P93"/>
      <c r="Q93"/>
      <c r="R93"/>
      <c r="S93" s="11"/>
      <c r="T93" s="11"/>
      <c r="U93" s="11"/>
      <c r="V93" s="11"/>
      <c r="W93" s="11"/>
      <c r="X93" s="11"/>
      <c r="Y93" s="11"/>
      <c r="Z93" s="11"/>
      <c r="AA93" s="11"/>
      <c r="AB93" s="11"/>
      <c r="AC93" s="11"/>
      <c r="AD93" s="11"/>
    </row>
    <row r="94" spans="1:30" ht="12.75">
      <c r="A94" s="404" t="s">
        <v>577</v>
      </c>
      <c r="B94" s="442">
        <v>625.88</v>
      </c>
      <c r="C94" s="442">
        <v>629.42</v>
      </c>
      <c r="D94" s="442">
        <v>624.68</v>
      </c>
      <c r="E94" s="442">
        <v>626.38</v>
      </c>
      <c r="F94" s="442">
        <v>623.8</v>
      </c>
      <c r="G94" s="442">
        <v>2.58</v>
      </c>
      <c r="H94" s="442">
        <v>0.41</v>
      </c>
      <c r="I94" s="77"/>
      <c r="J94" s="78"/>
      <c r="K94" s="40"/>
      <c r="L94" s="25"/>
      <c r="M94" s="24"/>
      <c r="N94" s="25"/>
      <c r="O94"/>
      <c r="P94"/>
      <c r="Q94"/>
      <c r="R94"/>
      <c r="S94" s="11"/>
      <c r="T94" s="11"/>
      <c r="U94" s="11"/>
      <c r="V94" s="11"/>
      <c r="W94" s="11"/>
      <c r="X94" s="11"/>
      <c r="Y94" s="11"/>
      <c r="Z94" s="11"/>
      <c r="AA94" s="11"/>
      <c r="AB94" s="11"/>
      <c r="AC94" s="11"/>
      <c r="AD94" s="11"/>
    </row>
    <row r="95" spans="1:30" ht="12.75">
      <c r="A95" s="405"/>
      <c r="B95" s="79"/>
      <c r="C95" s="79"/>
      <c r="D95" s="79"/>
      <c r="E95" s="79"/>
      <c r="F95" s="79"/>
      <c r="G95" s="79"/>
      <c r="H95" s="79"/>
      <c r="I95" s="77"/>
      <c r="J95" s="40"/>
      <c r="K95" s="40"/>
      <c r="L95" s="25"/>
      <c r="M95" s="24"/>
      <c r="N95" s="25"/>
      <c r="O95"/>
      <c r="P95"/>
      <c r="Q95"/>
      <c r="R95"/>
      <c r="S95" s="11"/>
      <c r="T95" s="11"/>
      <c r="U95" s="11"/>
      <c r="V95" s="11"/>
      <c r="W95" s="11"/>
      <c r="X95" s="11"/>
      <c r="Y95" s="11"/>
      <c r="Z95" s="11"/>
      <c r="AA95" s="11"/>
      <c r="AB95" s="11"/>
      <c r="AC95" s="11"/>
      <c r="AD95" s="11"/>
    </row>
    <row r="96" spans="1:30" ht="12.75">
      <c r="A96" s="26" t="s">
        <v>510</v>
      </c>
      <c r="B96" s="22"/>
      <c r="C96" s="22"/>
      <c r="D96" s="22"/>
      <c r="E96" s="22"/>
      <c r="F96" s="22"/>
      <c r="G96" s="22"/>
      <c r="H96" s="22"/>
      <c r="I96" s="33"/>
      <c r="J96" s="33"/>
      <c r="K96" s="33"/>
      <c r="L96" s="40"/>
      <c r="M96" s="15"/>
      <c r="O96"/>
      <c r="P96"/>
      <c r="Q96"/>
      <c r="R96"/>
      <c r="S96" s="11"/>
      <c r="T96" s="11"/>
      <c r="U96" s="11"/>
      <c r="V96" s="11"/>
      <c r="W96" s="11"/>
      <c r="X96" s="11"/>
      <c r="Y96" s="11"/>
      <c r="Z96" s="11"/>
      <c r="AA96" s="11"/>
      <c r="AB96" s="11"/>
      <c r="AC96" s="11"/>
      <c r="AD96" s="11"/>
    </row>
    <row r="97" spans="1:30" ht="12.75">
      <c r="A97" s="35" t="s">
        <v>511</v>
      </c>
      <c r="B97" s="35"/>
      <c r="C97" s="35"/>
      <c r="D97" s="35"/>
      <c r="E97" s="35"/>
      <c r="F97" s="35"/>
      <c r="G97" s="35"/>
      <c r="H97" s="35"/>
      <c r="I97" s="35"/>
      <c r="J97" s="35"/>
      <c r="K97" s="35"/>
      <c r="L97" s="40"/>
      <c r="M97" s="15"/>
      <c r="O97"/>
      <c r="P97"/>
      <c r="Q97"/>
      <c r="R97"/>
      <c r="S97" s="11"/>
      <c r="T97" s="11"/>
      <c r="U97" s="11"/>
      <c r="V97" s="11"/>
      <c r="W97" s="11"/>
      <c r="X97" s="11"/>
      <c r="Y97" s="11"/>
      <c r="Z97" s="11"/>
      <c r="AA97" s="11"/>
      <c r="AB97" s="11"/>
      <c r="AC97" s="11"/>
      <c r="AD97" s="11"/>
    </row>
    <row r="98" spans="1:30" ht="12.75">
      <c r="A98" s="37" t="s">
        <v>512</v>
      </c>
      <c r="B98" s="35"/>
      <c r="C98" s="35"/>
      <c r="D98" s="35"/>
      <c r="E98" s="35"/>
      <c r="F98" s="35"/>
      <c r="G98" s="35"/>
      <c r="H98" s="35"/>
      <c r="I98" s="35"/>
      <c r="J98" s="35"/>
      <c r="K98" s="35"/>
      <c r="L98" s="40"/>
      <c r="M98" s="15"/>
      <c r="O98"/>
      <c r="P98"/>
      <c r="Q98"/>
      <c r="R98"/>
      <c r="S98" s="11"/>
      <c r="T98" s="11"/>
      <c r="U98" s="11"/>
      <c r="V98" s="11"/>
      <c r="W98" s="11"/>
      <c r="X98" s="11"/>
      <c r="Y98" s="11"/>
      <c r="Z98" s="11"/>
      <c r="AA98" s="11"/>
      <c r="AB98" s="11"/>
      <c r="AC98" s="11"/>
      <c r="AD98" s="11"/>
    </row>
    <row r="99" spans="1:30" ht="12.75" customHeight="1">
      <c r="A99" s="37" t="s">
        <v>513</v>
      </c>
      <c r="B99" s="35"/>
      <c r="C99" s="35"/>
      <c r="D99" s="35"/>
      <c r="E99" s="35"/>
      <c r="F99" s="35"/>
      <c r="G99" s="35"/>
      <c r="H99" s="35"/>
      <c r="I99" s="35"/>
      <c r="J99" s="35"/>
      <c r="K99" s="35"/>
      <c r="L99" s="40"/>
      <c r="M99" s="15"/>
      <c r="O99"/>
      <c r="P99"/>
      <c r="Q99"/>
      <c r="R99"/>
      <c r="S99" s="11"/>
      <c r="T99" s="11"/>
      <c r="U99" s="11"/>
      <c r="V99" s="11"/>
      <c r="W99" s="11"/>
      <c r="X99" s="11"/>
      <c r="Y99" s="11"/>
      <c r="Z99" s="11"/>
      <c r="AA99" s="11"/>
      <c r="AB99" s="11"/>
      <c r="AC99" s="11"/>
      <c r="AD99" s="11"/>
    </row>
    <row r="100" spans="1:30" ht="12.75">
      <c r="A100" s="80"/>
      <c r="C100" s="75"/>
      <c r="I100" s="81"/>
      <c r="J100" s="81"/>
      <c r="K100" s="81"/>
      <c r="L100" s="40"/>
      <c r="M100" s="15"/>
      <c r="O100"/>
      <c r="P100"/>
      <c r="Q100"/>
      <c r="R100"/>
      <c r="S100" s="11"/>
      <c r="T100" s="11"/>
      <c r="U100" s="11"/>
      <c r="V100" s="11"/>
      <c r="W100" s="11"/>
      <c r="X100" s="11"/>
      <c r="Y100" s="11"/>
      <c r="Z100" s="11"/>
      <c r="AA100" s="11"/>
      <c r="AB100" s="11"/>
      <c r="AC100" s="11"/>
      <c r="AD100" s="11"/>
    </row>
    <row r="101" spans="1:30" ht="12.75">
      <c r="A101" s="82" t="s">
        <v>514</v>
      </c>
      <c r="B101" s="83"/>
      <c r="C101" s="12"/>
      <c r="D101" s="12" t="s">
        <v>616</v>
      </c>
      <c r="E101" s="84"/>
      <c r="F101" s="84"/>
      <c r="G101" s="84"/>
      <c r="H101" s="84"/>
      <c r="I101" s="40"/>
      <c r="J101" s="81"/>
      <c r="K101" s="81"/>
      <c r="L101" s="81"/>
      <c r="M101" s="15"/>
      <c r="O101"/>
      <c r="P101"/>
      <c r="Q101"/>
      <c r="R101"/>
      <c r="S101" s="11"/>
      <c r="T101" s="11"/>
      <c r="U101" s="11"/>
      <c r="V101" s="11"/>
      <c r="W101" s="11"/>
      <c r="X101" s="11"/>
      <c r="Y101" s="11"/>
      <c r="Z101" s="11"/>
      <c r="AA101" s="11"/>
      <c r="AB101" s="11"/>
      <c r="AC101" s="11"/>
      <c r="AD101" s="11"/>
    </row>
    <row r="102" spans="1:30" ht="12.75" customHeight="1">
      <c r="A102" s="473" t="s">
        <v>617</v>
      </c>
      <c r="B102" s="472"/>
      <c r="C102" s="472"/>
      <c r="D102" s="472"/>
      <c r="E102" s="472"/>
      <c r="F102" s="472"/>
      <c r="G102" s="472"/>
      <c r="H102" s="472"/>
      <c r="I102" s="40"/>
      <c r="J102" s="81"/>
      <c r="K102" s="81"/>
      <c r="L102" s="81"/>
      <c r="M102" s="15"/>
      <c r="O102"/>
      <c r="P102"/>
      <c r="Q102"/>
      <c r="R102"/>
      <c r="S102" s="11"/>
      <c r="T102" s="11"/>
      <c r="U102" s="11"/>
      <c r="V102" s="11"/>
      <c r="W102" s="11"/>
      <c r="X102" s="11"/>
      <c r="Y102" s="11"/>
      <c r="Z102" s="11"/>
      <c r="AA102" s="11"/>
      <c r="AB102" s="11"/>
      <c r="AC102" s="11"/>
      <c r="AD102" s="11"/>
    </row>
    <row r="103" spans="1:30" ht="12.75">
      <c r="A103" s="81" t="s">
        <v>618</v>
      </c>
      <c r="B103" s="22"/>
      <c r="G103" s="81"/>
      <c r="H103"/>
      <c r="I103" s="81"/>
      <c r="J103" s="81"/>
      <c r="K103" s="81"/>
      <c r="L103" s="81"/>
      <c r="M103" s="15"/>
      <c r="O103"/>
      <c r="P103"/>
      <c r="Q103"/>
      <c r="R103"/>
      <c r="S103" s="11"/>
      <c r="T103" s="11"/>
      <c r="U103" s="11"/>
      <c r="V103" s="11"/>
      <c r="W103" s="11"/>
      <c r="X103" s="11"/>
      <c r="Y103" s="11"/>
      <c r="Z103" s="11"/>
      <c r="AA103" s="11"/>
      <c r="AB103" s="11"/>
      <c r="AC103" s="11"/>
      <c r="AD103" s="11"/>
    </row>
    <row r="104" spans="1:30" ht="12.75">
      <c r="A104" s="183"/>
      <c r="B104" s="405"/>
      <c r="C104" s="405"/>
      <c r="D104" s="405"/>
      <c r="E104" s="405"/>
      <c r="F104" s="86"/>
      <c r="G104" s="86"/>
      <c r="H104" s="86"/>
      <c r="I104" s="81"/>
      <c r="J104" s="81"/>
      <c r="K104" s="81"/>
      <c r="L104" s="81"/>
      <c r="M104" s="15"/>
      <c r="O104"/>
      <c r="P104"/>
      <c r="Q104"/>
      <c r="R104"/>
      <c r="S104" s="11"/>
      <c r="T104" s="11"/>
      <c r="U104" s="11"/>
      <c r="V104" s="11"/>
      <c r="W104" s="11"/>
      <c r="X104" s="11"/>
      <c r="Y104" s="11"/>
      <c r="Z104" s="11"/>
      <c r="AA104" s="11"/>
      <c r="AB104" s="11"/>
      <c r="AC104" s="11"/>
      <c r="AD104" s="11"/>
    </row>
    <row r="105" spans="1:30" ht="14.25" customHeight="1">
      <c r="A105" s="87" t="s">
        <v>515</v>
      </c>
      <c r="B105" s="413">
        <v>8799.39</v>
      </c>
      <c r="C105" s="386"/>
      <c r="D105" s="78"/>
      <c r="E105" s="78"/>
      <c r="F105" s="78"/>
      <c r="G105" s="78"/>
      <c r="H105" s="78"/>
      <c r="I105" s="40"/>
      <c r="J105" s="25"/>
      <c r="K105" s="25"/>
      <c r="L105" s="25"/>
      <c r="M105" s="24"/>
      <c r="N105" s="25"/>
      <c r="O105"/>
      <c r="P105"/>
      <c r="Q105"/>
      <c r="R105"/>
      <c r="S105" s="11"/>
      <c r="T105" s="11"/>
      <c r="U105" s="11"/>
      <c r="V105" s="11"/>
      <c r="W105" s="11"/>
      <c r="X105" s="11"/>
      <c r="Y105" s="11"/>
      <c r="Z105" s="11"/>
      <c r="AA105" s="11"/>
      <c r="AB105" s="11"/>
      <c r="AC105" s="11"/>
      <c r="AD105" s="11"/>
    </row>
    <row r="106" spans="1:30" ht="12.75">
      <c r="A106" s="87" t="s">
        <v>516</v>
      </c>
      <c r="B106" s="413">
        <v>3076.1</v>
      </c>
      <c r="C106" s="386"/>
      <c r="D106" s="42"/>
      <c r="E106" s="42"/>
      <c r="F106" s="42"/>
      <c r="G106" s="42"/>
      <c r="H106" s="42"/>
      <c r="I106" s="81"/>
      <c r="M106" s="15"/>
      <c r="O106"/>
      <c r="P106"/>
      <c r="Q106"/>
      <c r="R106"/>
      <c r="S106" s="11"/>
      <c r="T106" s="11"/>
      <c r="U106" s="11"/>
      <c r="V106" s="11"/>
      <c r="W106" s="11"/>
      <c r="X106" s="11"/>
      <c r="Y106" s="11"/>
      <c r="Z106" s="11"/>
      <c r="AA106" s="11"/>
      <c r="AB106" s="11"/>
      <c r="AC106" s="11"/>
      <c r="AD106" s="11"/>
    </row>
    <row r="107" spans="1:30" ht="12.75">
      <c r="A107" s="87" t="s">
        <v>517</v>
      </c>
      <c r="B107" s="46">
        <v>3402037</v>
      </c>
      <c r="C107" s="386"/>
      <c r="D107" s="42"/>
      <c r="E107" s="42"/>
      <c r="F107" s="42"/>
      <c r="G107" s="42"/>
      <c r="H107" s="42"/>
      <c r="I107" s="81"/>
      <c r="M107" s="15"/>
      <c r="O107"/>
      <c r="P107"/>
      <c r="Q107"/>
      <c r="R107"/>
      <c r="S107" s="11"/>
      <c r="T107" s="11"/>
      <c r="U107" s="11"/>
      <c r="V107" s="11"/>
      <c r="W107" s="11"/>
      <c r="X107" s="11"/>
      <c r="Y107" s="11"/>
      <c r="Z107" s="11"/>
      <c r="AA107" s="11"/>
      <c r="AB107" s="11"/>
      <c r="AC107" s="11"/>
      <c r="AD107" s="11"/>
    </row>
    <row r="108" spans="1:30" ht="13.5" customHeight="1">
      <c r="A108" s="88" t="s">
        <v>518</v>
      </c>
      <c r="B108" s="414">
        <v>3438627</v>
      </c>
      <c r="C108" s="386"/>
      <c r="D108" s="42"/>
      <c r="E108" s="42"/>
      <c r="F108" s="42"/>
      <c r="G108" s="42"/>
      <c r="H108" s="42"/>
      <c r="I108" s="81"/>
      <c r="J108" s="25"/>
      <c r="K108" s="25"/>
      <c r="L108" s="25"/>
      <c r="M108" s="24"/>
      <c r="N108" s="25"/>
      <c r="O108"/>
      <c r="P108"/>
      <c r="Q108"/>
      <c r="R108"/>
      <c r="S108" s="11"/>
      <c r="T108" s="11"/>
      <c r="U108" s="11"/>
      <c r="V108" s="11"/>
      <c r="W108" s="11"/>
      <c r="X108" s="11"/>
      <c r="Y108" s="11"/>
      <c r="Z108" s="11"/>
      <c r="AA108" s="11"/>
      <c r="AB108" s="11"/>
      <c r="AC108" s="11"/>
      <c r="AD108" s="11"/>
    </row>
    <row r="109" spans="1:30" ht="12.75">
      <c r="A109"/>
      <c r="B109" s="386"/>
      <c r="C109" s="66"/>
      <c r="D109" s="66"/>
      <c r="E109" s="66"/>
      <c r="F109" s="66"/>
      <c r="G109" s="66"/>
      <c r="H109" s="76"/>
      <c r="I109" s="25"/>
      <c r="M109" s="15"/>
      <c r="O109"/>
      <c r="P109"/>
      <c r="Q109"/>
      <c r="R109"/>
      <c r="S109" s="11"/>
      <c r="T109" s="11"/>
      <c r="U109" s="11"/>
      <c r="V109" s="11"/>
      <c r="W109" s="11"/>
      <c r="X109" s="11"/>
      <c r="Y109" s="11"/>
      <c r="Z109" s="11"/>
      <c r="AA109" s="11"/>
      <c r="AB109" s="11"/>
      <c r="AC109" s="11"/>
      <c r="AD109" s="11"/>
    </row>
    <row r="110" spans="1:30" ht="12.75">
      <c r="A110" s="89"/>
      <c r="B110" s="386"/>
      <c r="C110" s="66"/>
      <c r="D110" s="66"/>
      <c r="E110" s="66"/>
      <c r="F110" s="66"/>
      <c r="G110" s="66"/>
      <c r="H110" s="76"/>
      <c r="I110" s="25"/>
      <c r="M110" s="15"/>
      <c r="O110"/>
      <c r="P110"/>
      <c r="Q110"/>
      <c r="R110"/>
      <c r="S110" s="11"/>
      <c r="T110" s="11"/>
      <c r="U110" s="11"/>
      <c r="V110" s="11"/>
      <c r="W110" s="11"/>
      <c r="X110" s="11"/>
      <c r="Y110" s="11"/>
      <c r="Z110" s="11"/>
      <c r="AA110" s="11"/>
      <c r="AB110" s="11"/>
      <c r="AC110" s="11"/>
      <c r="AD110" s="11"/>
    </row>
    <row r="111" spans="1:30" ht="12.75">
      <c r="A111" s="54"/>
      <c r="B111" s="54"/>
      <c r="C111" s="54"/>
      <c r="D111" s="54"/>
      <c r="E111" s="54"/>
      <c r="F111" s="54"/>
      <c r="G111" s="54"/>
      <c r="H111" s="66"/>
      <c r="I111" s="25"/>
      <c r="M111" s="15"/>
      <c r="O111"/>
      <c r="P111"/>
      <c r="Q111"/>
      <c r="R111"/>
      <c r="S111" s="11"/>
      <c r="T111" s="11"/>
      <c r="U111" s="11"/>
      <c r="V111" s="11"/>
      <c r="W111" s="11"/>
      <c r="X111" s="11"/>
      <c r="Y111" s="11"/>
      <c r="Z111" s="11"/>
      <c r="AA111" s="11"/>
      <c r="AB111" s="11"/>
      <c r="AC111" s="11"/>
      <c r="AD111" s="11"/>
    </row>
    <row r="112" spans="1:30" ht="12.75">
      <c r="A112" s="90" t="s">
        <v>501</v>
      </c>
      <c r="B112" s="91" t="s">
        <v>519</v>
      </c>
      <c r="C112" s="91" t="s">
        <v>502</v>
      </c>
      <c r="D112" s="91" t="s">
        <v>503</v>
      </c>
      <c r="E112" s="91" t="s">
        <v>504</v>
      </c>
      <c r="F112" s="91" t="s">
        <v>505</v>
      </c>
      <c r="G112" s="91" t="s">
        <v>520</v>
      </c>
      <c r="J112" s="25"/>
      <c r="K112" s="25"/>
      <c r="L112" s="25"/>
      <c r="M112" s="24"/>
      <c r="N112" s="25"/>
      <c r="O112"/>
      <c r="P112"/>
      <c r="Q112"/>
      <c r="R112"/>
      <c r="S112" s="11"/>
      <c r="T112" s="11"/>
      <c r="U112" s="11"/>
      <c r="V112" s="11"/>
      <c r="W112" s="11"/>
      <c r="X112" s="11"/>
      <c r="Y112" s="11"/>
      <c r="Z112" s="11"/>
      <c r="AA112" s="11"/>
      <c r="AB112" s="11"/>
      <c r="AC112" s="11"/>
      <c r="AD112" s="11"/>
    </row>
    <row r="113" spans="1:30" ht="12.75">
      <c r="A113" s="92"/>
      <c r="B113"/>
      <c r="C113"/>
      <c r="D113"/>
      <c r="E113"/>
      <c r="F113"/>
      <c r="G113"/>
      <c r="J113" s="25"/>
      <c r="K113" s="25"/>
      <c r="L113" s="25"/>
      <c r="M113" s="24"/>
      <c r="N113" s="25"/>
      <c r="O113"/>
      <c r="P113"/>
      <c r="Q113"/>
      <c r="R113"/>
      <c r="S113" s="11"/>
      <c r="T113" s="11"/>
      <c r="U113" s="11"/>
      <c r="V113" s="11"/>
      <c r="W113" s="11"/>
      <c r="X113" s="11"/>
      <c r="Y113" s="11"/>
      <c r="Z113" s="11"/>
      <c r="AA113" s="11"/>
      <c r="AB113" s="11"/>
      <c r="AC113" s="11"/>
      <c r="AD113" s="11"/>
    </row>
    <row r="114" spans="1:30" ht="12.75">
      <c r="A114" s="52" t="s">
        <v>521</v>
      </c>
      <c r="B114" s="453">
        <v>4001</v>
      </c>
      <c r="C114" s="453">
        <v>4001.25</v>
      </c>
      <c r="D114" s="453">
        <v>4033.2</v>
      </c>
      <c r="E114" s="453">
        <v>4001.25</v>
      </c>
      <c r="F114" s="453">
        <v>4015.75</v>
      </c>
      <c r="G114" s="453">
        <v>14.75</v>
      </c>
      <c r="H114" s="25"/>
      <c r="I114" s="25"/>
      <c r="J114" s="25"/>
      <c r="K114" s="25"/>
      <c r="L114" s="25"/>
      <c r="M114" s="24"/>
      <c r="N114" s="25"/>
      <c r="O114"/>
      <c r="P114"/>
      <c r="Q114"/>
      <c r="R114"/>
      <c r="S114" s="11"/>
      <c r="T114" s="11"/>
      <c r="U114" s="11"/>
      <c r="V114" s="11"/>
      <c r="W114" s="11"/>
      <c r="X114" s="11"/>
      <c r="Y114" s="11"/>
      <c r="Z114" s="11"/>
      <c r="AA114" s="11"/>
      <c r="AB114" s="11"/>
      <c r="AC114" s="11"/>
      <c r="AD114" s="11"/>
    </row>
    <row r="115" spans="1:30" ht="12.75">
      <c r="A115" s="52" t="s">
        <v>522</v>
      </c>
      <c r="B115" s="453">
        <v>5271.1</v>
      </c>
      <c r="C115" s="453">
        <v>5276.2</v>
      </c>
      <c r="D115" s="453">
        <v>5326.95</v>
      </c>
      <c r="E115" s="453">
        <v>5276.2</v>
      </c>
      <c r="F115" s="453">
        <v>5308.95</v>
      </c>
      <c r="G115" s="453">
        <v>37.85</v>
      </c>
      <c r="M115" s="15"/>
      <c r="O115"/>
      <c r="P115"/>
      <c r="Q115"/>
      <c r="R115"/>
      <c r="S115" s="11"/>
      <c r="T115" s="11"/>
      <c r="U115" s="11"/>
      <c r="V115" s="11"/>
      <c r="W115" s="11"/>
      <c r="X115" s="11"/>
      <c r="Y115" s="11"/>
      <c r="Z115" s="11"/>
      <c r="AA115" s="11"/>
      <c r="AB115" s="11"/>
      <c r="AC115" s="11"/>
      <c r="AD115" s="11"/>
    </row>
    <row r="116" spans="1:30" ht="12.75">
      <c r="A116" s="52" t="s">
        <v>523</v>
      </c>
      <c r="B116" s="453">
        <v>7188.45</v>
      </c>
      <c r="C116" s="453">
        <v>7226.95</v>
      </c>
      <c r="D116" s="453">
        <v>7240.15</v>
      </c>
      <c r="E116" s="453">
        <v>7148.7</v>
      </c>
      <c r="F116" s="453">
        <v>7177.05</v>
      </c>
      <c r="G116" s="453">
        <v>-11.4</v>
      </c>
      <c r="H116" s="25"/>
      <c r="I116" s="25"/>
      <c r="M116" s="15"/>
      <c r="O116"/>
      <c r="P116"/>
      <c r="Q116"/>
      <c r="R116"/>
      <c r="S116" s="11"/>
      <c r="T116" s="11"/>
      <c r="U116" s="11"/>
      <c r="V116" s="11"/>
      <c r="W116" s="11"/>
      <c r="X116" s="11"/>
      <c r="Y116" s="11"/>
      <c r="Z116" s="11"/>
      <c r="AA116" s="11"/>
      <c r="AB116" s="11"/>
      <c r="AC116" s="11"/>
      <c r="AD116" s="11"/>
    </row>
    <row r="117" spans="1:30" ht="12.75">
      <c r="A117" s="52" t="s">
        <v>524</v>
      </c>
      <c r="B117" s="453">
        <v>3107.9</v>
      </c>
      <c r="C117" s="453">
        <v>3111.75</v>
      </c>
      <c r="D117" s="453">
        <v>3136.9</v>
      </c>
      <c r="E117" s="453">
        <v>3111.75</v>
      </c>
      <c r="F117" s="453">
        <v>3123.3</v>
      </c>
      <c r="G117" s="453">
        <v>15.4</v>
      </c>
      <c r="H117" s="14"/>
      <c r="M117" s="15"/>
      <c r="O117"/>
      <c r="P117"/>
      <c r="Q117"/>
      <c r="R117"/>
      <c r="S117" s="11"/>
      <c r="T117" s="11"/>
      <c r="U117" s="11"/>
      <c r="V117" s="11"/>
      <c r="W117" s="11"/>
      <c r="X117" s="11"/>
      <c r="Y117" s="11"/>
      <c r="Z117" s="11"/>
      <c r="AA117" s="11"/>
      <c r="AB117" s="11"/>
      <c r="AC117" s="11"/>
      <c r="AD117" s="11"/>
    </row>
    <row r="118" spans="1:30" ht="12.75">
      <c r="A118" s="52" t="s">
        <v>525</v>
      </c>
      <c r="B118" s="453">
        <v>6294.1</v>
      </c>
      <c r="C118" s="453">
        <v>6296.45</v>
      </c>
      <c r="D118" s="453">
        <v>6340</v>
      </c>
      <c r="E118" s="453">
        <v>6212.25</v>
      </c>
      <c r="F118" s="453">
        <v>6235.15</v>
      </c>
      <c r="G118" s="453">
        <v>-58.95</v>
      </c>
      <c r="H118" s="76"/>
      <c r="I118" s="25"/>
      <c r="M118" s="15"/>
      <c r="O118"/>
      <c r="P118"/>
      <c r="Q118"/>
      <c r="R118"/>
      <c r="S118" s="11"/>
      <c r="T118" s="11"/>
      <c r="U118" s="11"/>
      <c r="V118" s="11"/>
      <c r="W118" s="11"/>
      <c r="X118" s="11"/>
      <c r="Y118" s="11"/>
      <c r="Z118" s="11"/>
      <c r="AA118" s="11"/>
      <c r="AB118" s="11"/>
      <c r="AC118" s="11"/>
      <c r="AD118" s="11"/>
    </row>
    <row r="119" spans="1:30" ht="12.75">
      <c r="A119" s="52" t="s">
        <v>526</v>
      </c>
      <c r="B119" s="453">
        <v>5146.3</v>
      </c>
      <c r="C119" s="453">
        <v>5163.2</v>
      </c>
      <c r="D119" s="453">
        <v>5182.95</v>
      </c>
      <c r="E119" s="453">
        <v>5146.7</v>
      </c>
      <c r="F119" s="453">
        <v>5160.9</v>
      </c>
      <c r="G119" s="453">
        <v>14.6</v>
      </c>
      <c r="H119" s="25"/>
      <c r="I119" s="25"/>
      <c r="K119" s="25"/>
      <c r="M119" s="15"/>
      <c r="O119"/>
      <c r="P119"/>
      <c r="Q119"/>
      <c r="R119"/>
      <c r="S119" s="11"/>
      <c r="T119" s="11"/>
      <c r="U119" s="11"/>
      <c r="V119" s="11"/>
      <c r="W119" s="11"/>
      <c r="X119" s="11"/>
      <c r="Y119" s="11"/>
      <c r="Z119" s="11"/>
      <c r="AA119" s="11"/>
      <c r="AB119" s="11"/>
      <c r="AC119" s="11"/>
      <c r="AD119" s="11"/>
    </row>
    <row r="120" spans="1:30" ht="12.75">
      <c r="A120" s="231" t="s">
        <v>527</v>
      </c>
      <c r="B120" s="454">
        <v>3331.65</v>
      </c>
      <c r="C120" s="454">
        <v>3354.4</v>
      </c>
      <c r="D120" s="454">
        <v>3354.4</v>
      </c>
      <c r="E120" s="454">
        <v>3330.15</v>
      </c>
      <c r="F120" s="454">
        <v>3339.15</v>
      </c>
      <c r="G120" s="454">
        <v>7.5</v>
      </c>
      <c r="H120" s="25"/>
      <c r="I120" s="25"/>
      <c r="K120" s="25"/>
      <c r="M120" s="15"/>
      <c r="O120"/>
      <c r="P120"/>
      <c r="Q120"/>
      <c r="R120"/>
      <c r="S120" s="11"/>
      <c r="T120" s="11"/>
      <c r="U120" s="11"/>
      <c r="V120" s="11"/>
      <c r="W120" s="11"/>
      <c r="X120" s="11"/>
      <c r="Y120" s="11"/>
      <c r="Z120" s="11"/>
      <c r="AA120" s="11"/>
      <c r="AB120" s="11"/>
      <c r="AC120" s="11"/>
      <c r="AD120" s="11"/>
    </row>
    <row r="121" spans="1:30" ht="12.75">
      <c r="A121" s="92" t="s">
        <v>528</v>
      </c>
      <c r="B121" s="454">
        <v>3874.35</v>
      </c>
      <c r="C121" s="454">
        <v>3901</v>
      </c>
      <c r="D121" s="454">
        <v>3901</v>
      </c>
      <c r="E121" s="454">
        <v>3874.3</v>
      </c>
      <c r="F121" s="454">
        <v>3885.7</v>
      </c>
      <c r="G121" s="454">
        <v>11.35</v>
      </c>
      <c r="H121" s="25"/>
      <c r="I121" s="25"/>
      <c r="K121" s="25"/>
      <c r="M121" s="15"/>
      <c r="O121"/>
      <c r="P121"/>
      <c r="Q121"/>
      <c r="R121"/>
      <c r="S121" s="11"/>
      <c r="T121" s="11"/>
      <c r="U121" s="11"/>
      <c r="V121" s="11"/>
      <c r="W121" s="11"/>
      <c r="X121" s="11"/>
      <c r="Y121" s="11"/>
      <c r="Z121" s="11"/>
      <c r="AA121" s="11"/>
      <c r="AB121" s="11"/>
      <c r="AC121" s="11"/>
      <c r="AD121" s="11"/>
    </row>
    <row r="122" spans="1:30" ht="12.75">
      <c r="A122" s="93"/>
      <c r="B122" s="415"/>
      <c r="C122" s="415"/>
      <c r="D122" s="415"/>
      <c r="E122" s="415"/>
      <c r="F122" s="415"/>
      <c r="G122" s="415"/>
      <c r="H122" s="25"/>
      <c r="I122" s="25"/>
      <c r="K122" s="25"/>
      <c r="M122" s="15"/>
      <c r="O122"/>
      <c r="P122"/>
      <c r="Q122"/>
      <c r="R122"/>
      <c r="S122" s="11"/>
      <c r="T122" s="11"/>
      <c r="U122" s="11"/>
      <c r="V122" s="11"/>
      <c r="W122" s="11"/>
      <c r="X122" s="11"/>
      <c r="Y122" s="11"/>
      <c r="Z122" s="11"/>
      <c r="AA122" s="11"/>
      <c r="AB122" s="11"/>
      <c r="AC122" s="11"/>
      <c r="AD122" s="11"/>
    </row>
    <row r="123" spans="1:30" ht="25.5">
      <c r="A123" s="89" t="s">
        <v>529</v>
      </c>
      <c r="B123" s="53"/>
      <c r="C123" s="53"/>
      <c r="D123" s="53"/>
      <c r="E123" s="53"/>
      <c r="F123" s="53"/>
      <c r="G123" s="53"/>
      <c r="H123" s="25"/>
      <c r="I123" s="25"/>
      <c r="K123" s="25"/>
      <c r="M123" s="15"/>
      <c r="O123"/>
      <c r="P123"/>
      <c r="Q123"/>
      <c r="R123"/>
      <c r="S123" s="11"/>
      <c r="T123" s="11"/>
      <c r="U123" s="11"/>
      <c r="V123" s="11"/>
      <c r="W123" s="11"/>
      <c r="X123" s="11"/>
      <c r="Y123" s="11"/>
      <c r="Z123" s="11"/>
      <c r="AA123" s="11"/>
      <c r="AB123" s="11"/>
      <c r="AC123" s="11"/>
      <c r="AD123" s="11"/>
    </row>
    <row r="124" spans="1:30" ht="12.75">
      <c r="A124" s="92"/>
      <c r="B124" s="54"/>
      <c r="C124" s="94"/>
      <c r="D124" s="54"/>
      <c r="E124" s="54"/>
      <c r="F124" s="54"/>
      <c r="G124" s="54"/>
      <c r="H124" s="25"/>
      <c r="I124" s="25"/>
      <c r="K124" s="25"/>
      <c r="M124" s="15"/>
      <c r="O124"/>
      <c r="P124"/>
      <c r="Q124"/>
      <c r="R124"/>
      <c r="S124" s="11"/>
      <c r="T124" s="11"/>
      <c r="U124" s="11"/>
      <c r="V124" s="11"/>
      <c r="W124" s="11"/>
      <c r="X124" s="11"/>
      <c r="Y124" s="11"/>
      <c r="Z124" s="11"/>
      <c r="AA124" s="11"/>
      <c r="AB124" s="11"/>
      <c r="AC124" s="11"/>
      <c r="AD124" s="11"/>
    </row>
    <row r="125" spans="1:30" ht="12.75">
      <c r="A125" s="95" t="s">
        <v>549</v>
      </c>
      <c r="B125" s="16"/>
      <c r="C125" s="12"/>
      <c r="D125" s="12" t="s">
        <v>616</v>
      </c>
      <c r="E125" s="16"/>
      <c r="F125" s="16"/>
      <c r="G125" s="16"/>
      <c r="H125" s="16"/>
      <c r="I125" s="16"/>
      <c r="K125" s="25"/>
      <c r="M125" s="15"/>
      <c r="O125"/>
      <c r="P125"/>
      <c r="Q125"/>
      <c r="R125"/>
      <c r="S125" s="11"/>
      <c r="T125" s="11"/>
      <c r="U125" s="11"/>
      <c r="V125" s="11"/>
      <c r="W125" s="11"/>
      <c r="X125" s="11"/>
      <c r="Y125" s="11"/>
      <c r="Z125" s="11"/>
      <c r="AA125" s="11"/>
      <c r="AB125" s="11"/>
      <c r="AC125" s="11"/>
      <c r="AD125" s="11"/>
    </row>
    <row r="126" spans="1:30" ht="12.75">
      <c r="A126" s="96"/>
      <c r="B126" s="97"/>
      <c r="C126" s="97"/>
      <c r="D126" s="97"/>
      <c r="E126" s="97"/>
      <c r="F126" s="97"/>
      <c r="G126" s="97"/>
      <c r="H126" s="98"/>
      <c r="I126" s="98"/>
      <c r="J126" s="25"/>
      <c r="K126" s="25"/>
      <c r="L126" s="25"/>
      <c r="M126" s="24"/>
      <c r="N126" s="25"/>
      <c r="O126"/>
      <c r="P126"/>
      <c r="Q126"/>
      <c r="R126"/>
      <c r="S126" s="11"/>
      <c r="T126" s="11"/>
      <c r="U126" s="11"/>
      <c r="V126" s="11"/>
      <c r="W126" s="11"/>
      <c r="X126" s="11"/>
      <c r="Y126" s="11"/>
      <c r="Z126" s="11"/>
      <c r="AA126" s="11"/>
      <c r="AB126" s="11"/>
      <c r="AC126" s="11"/>
      <c r="AD126" s="11"/>
    </row>
    <row r="127" spans="1:30" ht="12.75">
      <c r="A127" s="99" t="s">
        <v>336</v>
      </c>
      <c r="B127" s="15" t="s">
        <v>531</v>
      </c>
      <c r="C127" s="60" t="s">
        <v>532</v>
      </c>
      <c r="D127" s="15" t="s">
        <v>533</v>
      </c>
      <c r="F127" s="100" t="s">
        <v>534</v>
      </c>
      <c r="G127" s="15" t="s">
        <v>531</v>
      </c>
      <c r="H127" s="15" t="s">
        <v>535</v>
      </c>
      <c r="I127" s="15" t="s">
        <v>550</v>
      </c>
      <c r="L127" s="25"/>
      <c r="M127" s="24"/>
      <c r="N127" s="25"/>
      <c r="O127"/>
      <c r="P127"/>
      <c r="Q127"/>
      <c r="R127"/>
      <c r="S127" s="11"/>
      <c r="T127" s="11"/>
      <c r="U127" s="11"/>
      <c r="V127" s="11"/>
      <c r="W127" s="11"/>
      <c r="X127" s="11"/>
      <c r="Y127" s="11"/>
      <c r="Z127" s="11"/>
      <c r="AA127" s="11"/>
      <c r="AB127" s="11"/>
      <c r="AC127" s="11"/>
      <c r="AD127" s="11"/>
    </row>
    <row r="128" spans="2:30" ht="12.75">
      <c r="B128" s="31" t="s">
        <v>536</v>
      </c>
      <c r="C128" s="63" t="s">
        <v>273</v>
      </c>
      <c r="D128" s="31" t="s">
        <v>536</v>
      </c>
      <c r="F128" s="15"/>
      <c r="G128" s="62" t="s">
        <v>537</v>
      </c>
      <c r="H128" s="62" t="s">
        <v>538</v>
      </c>
      <c r="I128" s="64" t="s">
        <v>537</v>
      </c>
      <c r="J128" s="14"/>
      <c r="K128" s="14"/>
      <c r="M128" s="15"/>
      <c r="O128"/>
      <c r="P128"/>
      <c r="Q128"/>
      <c r="R128"/>
      <c r="S128" s="11"/>
      <c r="T128" s="11"/>
      <c r="U128" s="11"/>
      <c r="V128" s="11"/>
      <c r="W128" s="11"/>
      <c r="X128" s="11"/>
      <c r="Y128" s="11"/>
      <c r="Z128" s="11"/>
      <c r="AA128" s="11"/>
      <c r="AB128" s="11"/>
      <c r="AC128" s="11"/>
      <c r="AD128" s="11"/>
    </row>
    <row r="129" spans="1:30" ht="12.75">
      <c r="A129" s="96"/>
      <c r="B129" s="27"/>
      <c r="C129" s="66" t="s">
        <v>539</v>
      </c>
      <c r="D129" s="27"/>
      <c r="E129" s="66"/>
      <c r="F129" s="97"/>
      <c r="G129" s="97"/>
      <c r="H129" s="98"/>
      <c r="I129" s="98"/>
      <c r="J129" s="14"/>
      <c r="K129" s="14"/>
      <c r="L129" s="25"/>
      <c r="M129" s="24"/>
      <c r="N129" s="25"/>
      <c r="O129"/>
      <c r="P129"/>
      <c r="Q129"/>
      <c r="R129"/>
      <c r="S129" s="11"/>
      <c r="T129" s="11"/>
      <c r="U129" s="11"/>
      <c r="V129" s="11"/>
      <c r="W129" s="11"/>
      <c r="X129" s="11"/>
      <c r="Y129" s="11"/>
      <c r="Z129" s="11"/>
      <c r="AA129" s="11"/>
      <c r="AB129" s="11"/>
      <c r="AC129" s="11"/>
      <c r="AD129" s="11"/>
    </row>
    <row r="130" spans="1:30" ht="12.75">
      <c r="A130" s="101">
        <v>1</v>
      </c>
      <c r="B130" s="102">
        <v>2</v>
      </c>
      <c r="C130" s="102">
        <v>3</v>
      </c>
      <c r="D130" s="102">
        <v>4</v>
      </c>
      <c r="E130" s="16"/>
      <c r="F130" s="101">
        <v>5</v>
      </c>
      <c r="G130" s="103">
        <v>6</v>
      </c>
      <c r="H130" s="103">
        <v>7</v>
      </c>
      <c r="I130" s="103">
        <v>8</v>
      </c>
      <c r="J130" s="14"/>
      <c r="K130" s="14"/>
      <c r="M130" s="15"/>
      <c r="O130"/>
      <c r="P130"/>
      <c r="Q130"/>
      <c r="R130"/>
      <c r="S130" s="11"/>
      <c r="T130" s="11"/>
      <c r="U130" s="11"/>
      <c r="V130" s="11"/>
      <c r="W130" s="11"/>
      <c r="X130" s="11"/>
      <c r="Y130" s="11"/>
      <c r="Z130" s="11"/>
      <c r="AA130" s="11"/>
      <c r="AB130" s="11"/>
      <c r="AC130" s="11"/>
      <c r="AD130" s="11"/>
    </row>
    <row r="131" spans="1:30" ht="12.75">
      <c r="A131" s="21"/>
      <c r="B131" s="102"/>
      <c r="C131" s="102"/>
      <c r="D131" s="102"/>
      <c r="E131" s="14"/>
      <c r="F131" s="21"/>
      <c r="G131" s="103"/>
      <c r="H131" s="103"/>
      <c r="I131" s="103"/>
      <c r="J131" s="14"/>
      <c r="K131" s="14"/>
      <c r="M131" s="15"/>
      <c r="O131"/>
      <c r="P131"/>
      <c r="Q131"/>
      <c r="R131"/>
      <c r="S131" s="11"/>
      <c r="T131" s="11"/>
      <c r="U131" s="11"/>
      <c r="V131" s="11"/>
      <c r="W131" s="11"/>
      <c r="X131" s="11"/>
      <c r="Y131" s="11"/>
      <c r="Z131" s="11"/>
      <c r="AA131" s="11"/>
      <c r="AB131" s="11"/>
      <c r="AC131" s="11"/>
      <c r="AD131" s="11"/>
    </row>
    <row r="132" spans="1:30" ht="12.75">
      <c r="A132" s="76" t="s">
        <v>540</v>
      </c>
      <c r="B132" s="14">
        <v>300</v>
      </c>
      <c r="C132" s="14">
        <v>46564.43</v>
      </c>
      <c r="D132" s="14">
        <v>41</v>
      </c>
      <c r="E132" s="14"/>
      <c r="F132" s="104" t="s">
        <v>541</v>
      </c>
      <c r="G132" s="14">
        <v>122</v>
      </c>
      <c r="H132" s="14">
        <v>494009.53</v>
      </c>
      <c r="I132" s="14">
        <v>275</v>
      </c>
      <c r="J132" s="14"/>
      <c r="K132" s="14"/>
      <c r="M132" s="15"/>
      <c r="O132"/>
      <c r="P132"/>
      <c r="Q132"/>
      <c r="R132"/>
      <c r="S132" s="11"/>
      <c r="T132" s="11"/>
      <c r="U132" s="11"/>
      <c r="V132" s="11"/>
      <c r="W132" s="11"/>
      <c r="X132" s="11"/>
      <c r="Y132" s="11"/>
      <c r="Z132" s="11"/>
      <c r="AA132" s="11"/>
      <c r="AB132" s="11"/>
      <c r="AC132" s="11"/>
      <c r="AD132" s="11"/>
    </row>
    <row r="133" spans="1:30" ht="12.75">
      <c r="A133" s="76"/>
      <c r="B133" s="27"/>
      <c r="C133" s="27"/>
      <c r="D133" s="27"/>
      <c r="E133" s="14"/>
      <c r="F133" s="104"/>
      <c r="G133" s="14"/>
      <c r="H133" s="14"/>
      <c r="I133" s="14"/>
      <c r="J133" s="14"/>
      <c r="K133" s="14"/>
      <c r="M133" s="15"/>
      <c r="O133"/>
      <c r="P133"/>
      <c r="Q133"/>
      <c r="R133"/>
      <c r="S133" s="11"/>
      <c r="T133" s="11"/>
      <c r="U133" s="11"/>
      <c r="V133" s="11"/>
      <c r="W133" s="11"/>
      <c r="X133" s="11"/>
      <c r="Y133" s="11"/>
      <c r="Z133" s="11"/>
      <c r="AA133" s="11"/>
      <c r="AB133" s="11"/>
      <c r="AC133" s="11"/>
      <c r="AD133" s="11"/>
    </row>
    <row r="134" spans="1:30" ht="12.75">
      <c r="A134" s="14" t="s">
        <v>359</v>
      </c>
      <c r="B134" s="27">
        <v>30</v>
      </c>
      <c r="C134" s="27">
        <v>110.88</v>
      </c>
      <c r="D134" s="27">
        <v>27</v>
      </c>
      <c r="E134" s="14"/>
      <c r="F134" s="104" t="s">
        <v>359</v>
      </c>
      <c r="G134" s="14">
        <v>4454</v>
      </c>
      <c r="H134" s="77">
        <v>1789136.4</v>
      </c>
      <c r="I134" s="14">
        <v>10040</v>
      </c>
      <c r="J134" s="14"/>
      <c r="K134" s="14"/>
      <c r="M134" s="15"/>
      <c r="O134"/>
      <c r="P134"/>
      <c r="Q134"/>
      <c r="R134"/>
      <c r="S134" s="11"/>
      <c r="T134" s="11"/>
      <c r="U134" s="11"/>
      <c r="V134" s="11"/>
      <c r="W134" s="11"/>
      <c r="X134" s="11"/>
      <c r="Y134" s="11"/>
      <c r="Z134" s="11"/>
      <c r="AA134" s="11"/>
      <c r="AB134" s="11"/>
      <c r="AC134" s="11"/>
      <c r="AD134" s="11"/>
    </row>
    <row r="135" spans="1:30" ht="12.75">
      <c r="A135" s="14"/>
      <c r="B135" s="27"/>
      <c r="C135" s="27"/>
      <c r="D135" s="27"/>
      <c r="E135" s="14"/>
      <c r="F135" s="104"/>
      <c r="G135" s="14"/>
      <c r="H135" s="14"/>
      <c r="I135" s="14"/>
      <c r="J135" s="14"/>
      <c r="K135" s="14"/>
      <c r="M135" s="15"/>
      <c r="O135"/>
      <c r="P135"/>
      <c r="Q135"/>
      <c r="R135"/>
      <c r="S135" s="11"/>
      <c r="T135" s="11"/>
      <c r="U135" s="11"/>
      <c r="V135" s="11"/>
      <c r="W135" s="11"/>
      <c r="X135" s="11"/>
      <c r="Y135" s="11"/>
      <c r="Z135" s="11"/>
      <c r="AA135" s="11"/>
      <c r="AB135" s="11"/>
      <c r="AC135" s="11"/>
      <c r="AD135" s="11"/>
    </row>
    <row r="136" spans="1:30" ht="12.75">
      <c r="A136" s="76" t="s">
        <v>542</v>
      </c>
      <c r="B136" s="27">
        <f>+B137+B138</f>
        <v>0</v>
      </c>
      <c r="C136" s="27">
        <f>+C137+C138</f>
        <v>0</v>
      </c>
      <c r="D136" s="27">
        <f>+D137+D138</f>
        <v>0</v>
      </c>
      <c r="E136" s="14"/>
      <c r="F136" s="104" t="s">
        <v>543</v>
      </c>
      <c r="G136" s="14">
        <f>G137+G138</f>
        <v>51</v>
      </c>
      <c r="H136" s="77">
        <f>H137+H138</f>
        <v>204578.7</v>
      </c>
      <c r="I136" s="14">
        <f>I137+I138</f>
        <v>239</v>
      </c>
      <c r="J136" s="14"/>
      <c r="K136" s="14"/>
      <c r="M136" s="15"/>
      <c r="O136"/>
      <c r="P136"/>
      <c r="Q136"/>
      <c r="R136"/>
      <c r="S136" s="11"/>
      <c r="T136" s="11"/>
      <c r="U136" s="11"/>
      <c r="V136" s="11"/>
      <c r="W136" s="11"/>
      <c r="X136" s="11"/>
      <c r="Y136" s="11"/>
      <c r="Z136" s="11"/>
      <c r="AA136" s="11"/>
      <c r="AB136" s="11"/>
      <c r="AC136" s="11"/>
      <c r="AD136" s="11"/>
    </row>
    <row r="137" spans="1:30" ht="12.75">
      <c r="A137" s="14" t="s">
        <v>544</v>
      </c>
      <c r="B137" s="27"/>
      <c r="C137" s="27"/>
      <c r="D137" s="27"/>
      <c r="E137" s="14"/>
      <c r="F137" s="14" t="s">
        <v>545</v>
      </c>
      <c r="G137" s="14">
        <v>20</v>
      </c>
      <c r="H137" s="14">
        <v>81327.55</v>
      </c>
      <c r="I137" s="14">
        <v>92</v>
      </c>
      <c r="J137" s="14"/>
      <c r="K137" s="25"/>
      <c r="L137" s="25"/>
      <c r="M137" s="24"/>
      <c r="N137" s="25"/>
      <c r="O137"/>
      <c r="P137"/>
      <c r="Q137"/>
      <c r="R137"/>
      <c r="S137" s="11"/>
      <c r="T137" s="11"/>
      <c r="U137" s="11"/>
      <c r="V137" s="11"/>
      <c r="W137" s="11"/>
      <c r="X137" s="11"/>
      <c r="Y137" s="11"/>
      <c r="Z137" s="11"/>
      <c r="AA137" s="11"/>
      <c r="AB137" s="11"/>
      <c r="AC137" s="11"/>
      <c r="AD137" s="11"/>
    </row>
    <row r="138" spans="1:30" ht="12.75">
      <c r="A138" s="14" t="s">
        <v>546</v>
      </c>
      <c r="B138" s="27"/>
      <c r="C138" s="27"/>
      <c r="D138" s="27"/>
      <c r="E138" s="14"/>
      <c r="F138" s="14" t="s">
        <v>547</v>
      </c>
      <c r="G138" s="14">
        <v>31</v>
      </c>
      <c r="H138" s="14">
        <v>123251.15</v>
      </c>
      <c r="I138" s="14">
        <v>147</v>
      </c>
      <c r="J138" s="25"/>
      <c r="K138" s="25"/>
      <c r="L138" s="25"/>
      <c r="M138" s="24"/>
      <c r="N138" s="25"/>
      <c r="O138"/>
      <c r="P138"/>
      <c r="Q138"/>
      <c r="R138"/>
      <c r="S138" s="11"/>
      <c r="T138" s="11"/>
      <c r="U138" s="11"/>
      <c r="V138" s="11"/>
      <c r="W138" s="11"/>
      <c r="X138" s="11"/>
      <c r="Y138" s="11"/>
      <c r="Z138" s="11"/>
      <c r="AA138" s="11"/>
      <c r="AB138" s="11"/>
      <c r="AC138" s="11"/>
      <c r="AD138" s="11"/>
    </row>
    <row r="139" spans="1:30" ht="12.75">
      <c r="A139" s="14"/>
      <c r="B139" s="27"/>
      <c r="C139" s="27"/>
      <c r="D139" s="27"/>
      <c r="E139" s="14"/>
      <c r="F139" s="14"/>
      <c r="G139" s="14"/>
      <c r="H139" s="14"/>
      <c r="I139" s="14"/>
      <c r="J139" s="25"/>
      <c r="K139" s="25"/>
      <c r="L139" s="25"/>
      <c r="M139" s="24"/>
      <c r="N139" s="25"/>
      <c r="O139"/>
      <c r="P139"/>
      <c r="Q139"/>
      <c r="R139"/>
      <c r="S139" s="11"/>
      <c r="T139" s="11"/>
      <c r="U139" s="11"/>
      <c r="V139" s="11"/>
      <c r="W139" s="11"/>
      <c r="X139" s="11"/>
      <c r="Y139" s="11"/>
      <c r="Z139" s="11"/>
      <c r="AA139" s="11"/>
      <c r="AB139" s="11"/>
      <c r="AC139" s="11"/>
      <c r="AD139" s="11"/>
    </row>
    <row r="140" spans="1:30" ht="12.75">
      <c r="A140" s="14" t="s">
        <v>357</v>
      </c>
      <c r="B140" s="27">
        <v>0</v>
      </c>
      <c r="C140" s="27">
        <v>0</v>
      </c>
      <c r="D140" s="27">
        <f>D141+D142</f>
        <v>0</v>
      </c>
      <c r="E140" s="14"/>
      <c r="F140" s="104" t="s">
        <v>357</v>
      </c>
      <c r="G140" s="14">
        <f>G141+G142</f>
        <v>341</v>
      </c>
      <c r="H140" s="14">
        <f>H141+H142</f>
        <v>93830.72</v>
      </c>
      <c r="I140" s="14">
        <f>I141+I142</f>
        <v>743</v>
      </c>
      <c r="J140" s="25"/>
      <c r="K140" s="25"/>
      <c r="L140" s="25"/>
      <c r="M140" s="24"/>
      <c r="N140" s="25"/>
      <c r="O140"/>
      <c r="P140"/>
      <c r="Q140"/>
      <c r="R140"/>
      <c r="S140" s="11"/>
      <c r="T140" s="11"/>
      <c r="U140" s="11"/>
      <c r="V140" s="11"/>
      <c r="W140" s="11"/>
      <c r="X140" s="11"/>
      <c r="Y140" s="11"/>
      <c r="Z140" s="11"/>
      <c r="AA140" s="11"/>
      <c r="AB140" s="11"/>
      <c r="AC140" s="11"/>
      <c r="AD140" s="11"/>
    </row>
    <row r="141" spans="1:30" ht="12.75">
      <c r="A141" s="14" t="s">
        <v>544</v>
      </c>
      <c r="B141" s="27">
        <v>0</v>
      </c>
      <c r="C141" s="27">
        <v>0</v>
      </c>
      <c r="D141" s="27">
        <v>0</v>
      </c>
      <c r="E141" s="14"/>
      <c r="F141" s="14" t="s">
        <v>545</v>
      </c>
      <c r="G141" s="14">
        <v>303</v>
      </c>
      <c r="H141" s="14">
        <v>81956.73</v>
      </c>
      <c r="I141" s="14">
        <v>640</v>
      </c>
      <c r="J141" s="25"/>
      <c r="L141" s="25"/>
      <c r="M141" s="24"/>
      <c r="N141" s="25"/>
      <c r="O141"/>
      <c r="P141"/>
      <c r="Q141"/>
      <c r="R141"/>
      <c r="S141" s="11"/>
      <c r="T141" s="11"/>
      <c r="U141" s="11"/>
      <c r="V141" s="11"/>
      <c r="W141" s="11"/>
      <c r="X141" s="11"/>
      <c r="Y141" s="11"/>
      <c r="Z141" s="11"/>
      <c r="AA141" s="11"/>
      <c r="AB141" s="11"/>
      <c r="AC141" s="11"/>
      <c r="AD141" s="11"/>
    </row>
    <row r="142" spans="1:30" ht="12.75">
      <c r="A142" s="14" t="s">
        <v>546</v>
      </c>
      <c r="B142" s="27">
        <v>0</v>
      </c>
      <c r="C142" s="27">
        <v>0</v>
      </c>
      <c r="D142" s="27">
        <v>0</v>
      </c>
      <c r="E142" s="14"/>
      <c r="F142" s="14" t="s">
        <v>547</v>
      </c>
      <c r="G142" s="14">
        <v>38</v>
      </c>
      <c r="H142" s="14">
        <v>11873.99</v>
      </c>
      <c r="I142" s="14">
        <v>103</v>
      </c>
      <c r="J142" s="14"/>
      <c r="M142" s="15"/>
      <c r="O142"/>
      <c r="P142"/>
      <c r="Q142"/>
      <c r="R142"/>
      <c r="S142" s="11"/>
      <c r="T142" s="11"/>
      <c r="U142" s="11"/>
      <c r="V142" s="11"/>
      <c r="W142" s="11"/>
      <c r="X142" s="11"/>
      <c r="Y142" s="11"/>
      <c r="Z142" s="11"/>
      <c r="AA142" s="11"/>
      <c r="AB142" s="11"/>
      <c r="AC142" s="11"/>
      <c r="AD142" s="11"/>
    </row>
    <row r="143" spans="1:30" ht="12.75">
      <c r="A143" s="97"/>
      <c r="B143" s="97"/>
      <c r="C143" s="97"/>
      <c r="D143" s="97"/>
      <c r="E143" s="97"/>
      <c r="F143" s="105"/>
      <c r="G143" s="106"/>
      <c r="H143" s="98"/>
      <c r="I143" s="98"/>
      <c r="M143" s="15"/>
      <c r="O143"/>
      <c r="P143"/>
      <c r="Q143"/>
      <c r="R143"/>
      <c r="S143" s="11"/>
      <c r="T143" s="11"/>
      <c r="U143" s="11"/>
      <c r="V143" s="11"/>
      <c r="W143" s="11"/>
      <c r="X143" s="11"/>
      <c r="Y143" s="11"/>
      <c r="Z143" s="11"/>
      <c r="AA143" s="11"/>
      <c r="AB143" s="11"/>
      <c r="AC143" s="11"/>
      <c r="AD143" s="11"/>
    </row>
    <row r="144" spans="1:30" ht="12.75">
      <c r="A144" s="107"/>
      <c r="M144" s="15"/>
      <c r="O144"/>
      <c r="P144"/>
      <c r="Q144"/>
      <c r="R144"/>
      <c r="S144" s="11"/>
      <c r="T144" s="11"/>
      <c r="U144" s="11"/>
      <c r="V144" s="11"/>
      <c r="W144" s="11"/>
      <c r="X144" s="11"/>
      <c r="Y144" s="11"/>
      <c r="Z144" s="11"/>
      <c r="AA144" s="11"/>
      <c r="AB144" s="11"/>
      <c r="AC144" s="11"/>
      <c r="AD144" s="11"/>
    </row>
    <row r="145" spans="13:30" ht="12.75">
      <c r="M145" s="15"/>
      <c r="O145"/>
      <c r="P145"/>
      <c r="Q145"/>
      <c r="R145"/>
      <c r="S145" s="11"/>
      <c r="T145" s="11"/>
      <c r="U145" s="11"/>
      <c r="V145" s="11"/>
      <c r="W145" s="11"/>
      <c r="X145" s="11"/>
      <c r="Y145" s="11"/>
      <c r="Z145" s="11"/>
      <c r="AA145" s="11"/>
      <c r="AB145" s="11"/>
      <c r="AC145" s="11"/>
      <c r="AD145" s="11"/>
    </row>
    <row r="146" spans="1:30" ht="12.75">
      <c r="A146" s="75"/>
      <c r="B146" s="75"/>
      <c r="C146" s="75"/>
      <c r="D146" s="75"/>
      <c r="E146" s="75"/>
      <c r="F146" s="75"/>
      <c r="G146" s="75"/>
      <c r="H146" s="75"/>
      <c r="M146" s="15"/>
      <c r="O146"/>
      <c r="P146"/>
      <c r="Q146"/>
      <c r="R146"/>
      <c r="S146" s="11"/>
      <c r="T146" s="11"/>
      <c r="U146" s="11"/>
      <c r="V146" s="11"/>
      <c r="W146" s="11"/>
      <c r="X146" s="11"/>
      <c r="Y146" s="11"/>
      <c r="Z146" s="11"/>
      <c r="AA146" s="11"/>
      <c r="AB146" s="11"/>
      <c r="AC146" s="11"/>
      <c r="AD146" s="11"/>
    </row>
    <row r="147" spans="1:30" ht="12.75">
      <c r="A147" s="108" t="s">
        <v>500</v>
      </c>
      <c r="B147" s="75"/>
      <c r="C147" s="12"/>
      <c r="D147" s="12" t="s">
        <v>619</v>
      </c>
      <c r="E147" s="75"/>
      <c r="F147" s="75"/>
      <c r="G147" s="75"/>
      <c r="H147" s="75"/>
      <c r="K147" s="25"/>
      <c r="M147" s="15"/>
      <c r="O147"/>
      <c r="P147"/>
      <c r="Q147"/>
      <c r="R147"/>
      <c r="S147" s="11"/>
      <c r="T147" s="11"/>
      <c r="U147" s="11"/>
      <c r="V147" s="11"/>
      <c r="W147" s="11"/>
      <c r="X147" s="11"/>
      <c r="Y147" s="11"/>
      <c r="Z147" s="11"/>
      <c r="AA147" s="11"/>
      <c r="AB147" s="11"/>
      <c r="AC147" s="11"/>
      <c r="AD147" s="11"/>
    </row>
    <row r="148" spans="1:30" ht="12.75">
      <c r="A148" s="95"/>
      <c r="B148" s="16"/>
      <c r="C148" s="109"/>
      <c r="D148" s="16"/>
      <c r="E148" s="16"/>
      <c r="F148" s="16"/>
      <c r="G148" s="16"/>
      <c r="H148" s="16"/>
      <c r="K148" s="25"/>
      <c r="M148" s="15"/>
      <c r="O148"/>
      <c r="P148"/>
      <c r="Q148"/>
      <c r="R148"/>
      <c r="S148" s="11"/>
      <c r="T148" s="11"/>
      <c r="U148" s="11"/>
      <c r="V148" s="11"/>
      <c r="W148" s="11"/>
      <c r="X148" s="11"/>
      <c r="Y148" s="11"/>
      <c r="Z148" s="11"/>
      <c r="AA148" s="11"/>
      <c r="AB148" s="11"/>
      <c r="AC148" s="11"/>
      <c r="AD148" s="11"/>
    </row>
    <row r="149" spans="1:30" ht="12.75">
      <c r="A149" s="8" t="s">
        <v>501</v>
      </c>
      <c r="B149" s="15" t="s">
        <v>502</v>
      </c>
      <c r="C149" s="15" t="s">
        <v>503</v>
      </c>
      <c r="D149" s="15" t="s">
        <v>504</v>
      </c>
      <c r="E149" s="15" t="s">
        <v>505</v>
      </c>
      <c r="F149" s="15" t="s">
        <v>506</v>
      </c>
      <c r="G149" s="15" t="s">
        <v>507</v>
      </c>
      <c r="H149" s="15" t="s">
        <v>508</v>
      </c>
      <c r="I149" s="15"/>
      <c r="J149" s="15"/>
      <c r="K149" s="15"/>
      <c r="L149" s="15"/>
      <c r="M149" s="15"/>
      <c r="N149" s="15"/>
      <c r="O149"/>
      <c r="P149"/>
      <c r="Q149"/>
      <c r="R149"/>
      <c r="S149" s="11"/>
      <c r="T149" s="11"/>
      <c r="U149" s="11"/>
      <c r="V149" s="11"/>
      <c r="W149" s="11"/>
      <c r="X149" s="11"/>
      <c r="Y149" s="11"/>
      <c r="Z149" s="11"/>
      <c r="AA149" s="11"/>
      <c r="AB149" s="11"/>
      <c r="AC149" s="11"/>
      <c r="AD149" s="11"/>
    </row>
    <row r="150" spans="1:30" ht="12.75">
      <c r="A150" s="101">
        <v>1</v>
      </c>
      <c r="B150" s="19">
        <v>2</v>
      </c>
      <c r="C150" s="19">
        <v>3</v>
      </c>
      <c r="D150" s="19">
        <v>4</v>
      </c>
      <c r="E150" s="19">
        <v>5</v>
      </c>
      <c r="F150" s="19">
        <v>6</v>
      </c>
      <c r="G150" s="19">
        <v>7</v>
      </c>
      <c r="H150" s="19">
        <v>8</v>
      </c>
      <c r="K150" s="25"/>
      <c r="M150" s="15"/>
      <c r="O150"/>
      <c r="P150"/>
      <c r="Q150"/>
      <c r="R150"/>
      <c r="S150" s="11"/>
      <c r="T150" s="11"/>
      <c r="U150" s="11"/>
      <c r="V150" s="11"/>
      <c r="W150" s="11"/>
      <c r="X150" s="11"/>
      <c r="Y150" s="11"/>
      <c r="Z150" s="11"/>
      <c r="AA150" s="11"/>
      <c r="AB150" s="11"/>
      <c r="AC150" s="11"/>
      <c r="AD150" s="11"/>
    </row>
    <row r="151" spans="1:30" ht="12.75">
      <c r="A151" s="21"/>
      <c r="B151" s="110"/>
      <c r="C151" s="110"/>
      <c r="D151" s="110"/>
      <c r="E151" s="110"/>
      <c r="F151" s="110"/>
      <c r="G151" s="110"/>
      <c r="H151" s="110"/>
      <c r="K151" s="25"/>
      <c r="M151" s="15"/>
      <c r="O151"/>
      <c r="P151"/>
      <c r="Q151"/>
      <c r="R151"/>
      <c r="S151" s="11"/>
      <c r="T151" s="11"/>
      <c r="U151" s="11"/>
      <c r="V151" s="11"/>
      <c r="W151" s="11"/>
      <c r="X151" s="11"/>
      <c r="Y151" s="11"/>
      <c r="Z151" s="11"/>
      <c r="AA151" s="11"/>
      <c r="AB151" s="11"/>
      <c r="AC151" s="11"/>
      <c r="AD151" s="11"/>
    </row>
    <row r="152" spans="1:30" ht="12.75">
      <c r="A152" s="404" t="s">
        <v>558</v>
      </c>
      <c r="B152" s="442">
        <v>13951.09</v>
      </c>
      <c r="C152" s="442">
        <v>14035.3</v>
      </c>
      <c r="D152" s="442">
        <v>13847.67</v>
      </c>
      <c r="E152" s="442">
        <v>13949</v>
      </c>
      <c r="F152" s="442">
        <v>13937.65</v>
      </c>
      <c r="G152" s="442">
        <v>11.35</v>
      </c>
      <c r="H152" s="442">
        <v>0.08</v>
      </c>
      <c r="I152" s="111"/>
      <c r="K152" s="25"/>
      <c r="M152" s="15"/>
      <c r="O152"/>
      <c r="P152"/>
      <c r="Q152"/>
      <c r="R152"/>
      <c r="S152" s="11"/>
      <c r="T152" s="11"/>
      <c r="U152" s="11"/>
      <c r="V152" s="11"/>
      <c r="W152" s="11"/>
      <c r="X152" s="11"/>
      <c r="Y152" s="11"/>
      <c r="Z152" s="11"/>
      <c r="AA152" s="11"/>
      <c r="AB152" s="11"/>
      <c r="AC152" s="11"/>
      <c r="AD152" s="11"/>
    </row>
    <row r="153" spans="1:30" ht="12.75">
      <c r="A153" s="404" t="s">
        <v>559</v>
      </c>
      <c r="B153" s="442">
        <v>5833.5</v>
      </c>
      <c r="C153" s="442">
        <v>5864.65</v>
      </c>
      <c r="D153" s="442">
        <v>5739.88</v>
      </c>
      <c r="E153" s="442">
        <v>5776.68</v>
      </c>
      <c r="F153" s="442">
        <v>5829.47</v>
      </c>
      <c r="G153" s="442">
        <v>-52.79</v>
      </c>
      <c r="H153" s="442">
        <v>-0.91</v>
      </c>
      <c r="I153" s="111"/>
      <c r="K153" s="25"/>
      <c r="M153" s="15"/>
      <c r="O153"/>
      <c r="P153"/>
      <c r="Q153"/>
      <c r="R153"/>
      <c r="S153" s="11"/>
      <c r="T153" s="11"/>
      <c r="U153" s="11"/>
      <c r="V153" s="11"/>
      <c r="W153" s="11"/>
      <c r="X153" s="11"/>
      <c r="Y153" s="11"/>
      <c r="Z153" s="11"/>
      <c r="AA153" s="11"/>
      <c r="AB153" s="11"/>
      <c r="AC153" s="11"/>
      <c r="AD153" s="11"/>
    </row>
    <row r="154" spans="1:30" ht="12.75">
      <c r="A154" s="404" t="s">
        <v>560</v>
      </c>
      <c r="B154" s="442">
        <v>6826.46</v>
      </c>
      <c r="C154" s="442">
        <v>6848.48</v>
      </c>
      <c r="D154" s="442">
        <v>6681.22</v>
      </c>
      <c r="E154" s="442">
        <v>6739.73</v>
      </c>
      <c r="F154" s="442">
        <v>6799.99</v>
      </c>
      <c r="G154" s="442">
        <v>-60.26</v>
      </c>
      <c r="H154" s="442">
        <v>-0.89</v>
      </c>
      <c r="I154" s="111"/>
      <c r="K154" s="25"/>
      <c r="M154" s="15"/>
      <c r="O154"/>
      <c r="P154"/>
      <c r="Q154"/>
      <c r="R154"/>
      <c r="S154" s="11"/>
      <c r="T154" s="11"/>
      <c r="U154" s="11"/>
      <c r="V154" s="11"/>
      <c r="W154" s="11"/>
      <c r="X154" s="11"/>
      <c r="Y154" s="11"/>
      <c r="Z154" s="11"/>
      <c r="AA154" s="11"/>
      <c r="AB154" s="11"/>
      <c r="AC154" s="11"/>
      <c r="AD154" s="11"/>
    </row>
    <row r="155" spans="1:30" ht="12.75">
      <c r="A155" s="404" t="s">
        <v>561</v>
      </c>
      <c r="B155" s="442">
        <v>7071.25</v>
      </c>
      <c r="C155" s="442">
        <v>7106.59</v>
      </c>
      <c r="D155" s="442">
        <v>7002.57</v>
      </c>
      <c r="E155" s="442">
        <v>7051.08</v>
      </c>
      <c r="F155" s="442">
        <v>7062.69</v>
      </c>
      <c r="G155" s="442">
        <v>-11.61</v>
      </c>
      <c r="H155" s="442">
        <v>-0.16</v>
      </c>
      <c r="I155" s="111"/>
      <c r="J155" s="14"/>
      <c r="K155" s="14"/>
      <c r="M155" s="15"/>
      <c r="O155"/>
      <c r="P155"/>
      <c r="Q155"/>
      <c r="R155"/>
      <c r="S155" s="11"/>
      <c r="T155" s="11"/>
      <c r="U155" s="11"/>
      <c r="V155" s="11"/>
      <c r="W155" s="11"/>
      <c r="X155" s="11"/>
      <c r="Y155" s="11"/>
      <c r="Z155" s="11"/>
      <c r="AA155" s="11"/>
      <c r="AB155" s="11"/>
      <c r="AC155" s="11"/>
      <c r="AD155" s="11"/>
    </row>
    <row r="156" spans="1:30" ht="12.75">
      <c r="A156" s="404" t="s">
        <v>562</v>
      </c>
      <c r="B156" s="442">
        <v>1677.64</v>
      </c>
      <c r="C156" s="442">
        <v>1684.56</v>
      </c>
      <c r="D156" s="442">
        <v>1658.95</v>
      </c>
      <c r="E156" s="442">
        <v>1670.3</v>
      </c>
      <c r="F156" s="442">
        <v>1675.83</v>
      </c>
      <c r="G156" s="442">
        <v>-5.53</v>
      </c>
      <c r="H156" s="442">
        <v>-0.33</v>
      </c>
      <c r="I156" s="111"/>
      <c r="J156" s="14"/>
      <c r="K156" s="14"/>
      <c r="M156" s="15"/>
      <c r="O156"/>
      <c r="P156"/>
      <c r="Q156"/>
      <c r="R156"/>
      <c r="S156" s="11"/>
      <c r="T156" s="11"/>
      <c r="U156" s="11"/>
      <c r="V156" s="11"/>
      <c r="W156" s="11"/>
      <c r="X156" s="11"/>
      <c r="Y156" s="11"/>
      <c r="Z156" s="11"/>
      <c r="AA156" s="11"/>
      <c r="AB156" s="11"/>
      <c r="AC156" s="11"/>
      <c r="AD156" s="11"/>
    </row>
    <row r="157" spans="1:30" ht="12.75">
      <c r="A157" s="404" t="s">
        <v>563</v>
      </c>
      <c r="B157" s="442">
        <v>5330.93</v>
      </c>
      <c r="C157" s="442">
        <v>5352.92</v>
      </c>
      <c r="D157" s="442">
        <v>5268.79</v>
      </c>
      <c r="E157" s="442">
        <v>5304.85</v>
      </c>
      <c r="F157" s="442">
        <v>5324.72</v>
      </c>
      <c r="G157" s="442">
        <v>-19.87</v>
      </c>
      <c r="H157" s="442">
        <v>-0.37</v>
      </c>
      <c r="I157" s="111"/>
      <c r="J157" s="14"/>
      <c r="K157" s="14"/>
      <c r="M157" s="15"/>
      <c r="O157"/>
      <c r="P157"/>
      <c r="Q157"/>
      <c r="R157"/>
      <c r="S157" s="11"/>
      <c r="T157" s="11"/>
      <c r="U157" s="11"/>
      <c r="V157" s="11"/>
      <c r="W157" s="11"/>
      <c r="X157" s="11"/>
      <c r="Y157" s="11"/>
      <c r="Z157" s="11"/>
      <c r="AA157" s="11"/>
      <c r="AB157" s="11"/>
      <c r="AC157" s="11"/>
      <c r="AD157" s="11"/>
    </row>
    <row r="158" spans="1:30" ht="12.75">
      <c r="A158" s="28" t="s">
        <v>564</v>
      </c>
      <c r="B158" s="452"/>
      <c r="C158" s="452"/>
      <c r="D158" s="452"/>
      <c r="E158" s="452"/>
      <c r="F158" s="452"/>
      <c r="G158" s="452"/>
      <c r="H158" s="452"/>
      <c r="I158" s="111"/>
      <c r="J158" s="14"/>
      <c r="K158" s="14"/>
      <c r="M158" s="15"/>
      <c r="O158"/>
      <c r="P158"/>
      <c r="Q158"/>
      <c r="R158"/>
      <c r="S158" s="11"/>
      <c r="T158" s="11"/>
      <c r="U158" s="11"/>
      <c r="V158" s="11"/>
      <c r="W158" s="11"/>
      <c r="X158" s="11"/>
      <c r="Y158" s="11"/>
      <c r="Z158" s="11"/>
      <c r="AA158" s="11"/>
      <c r="AB158" s="11"/>
      <c r="AC158" s="11"/>
      <c r="AD158" s="11"/>
    </row>
    <row r="159" spans="1:30" ht="12.75">
      <c r="A159" s="404" t="s">
        <v>565</v>
      </c>
      <c r="B159" s="442">
        <v>5502.83</v>
      </c>
      <c r="C159" s="442">
        <v>5523.08</v>
      </c>
      <c r="D159" s="442">
        <v>5412.53</v>
      </c>
      <c r="E159" s="442">
        <v>5460.58</v>
      </c>
      <c r="F159" s="442">
        <v>5498.28</v>
      </c>
      <c r="G159" s="442">
        <v>-37.7</v>
      </c>
      <c r="H159" s="442">
        <v>-0.69</v>
      </c>
      <c r="I159" s="111"/>
      <c r="J159" s="14"/>
      <c r="K159" s="14"/>
      <c r="M159" s="15"/>
      <c r="O159"/>
      <c r="P159"/>
      <c r="Q159"/>
      <c r="R159"/>
      <c r="S159" s="11"/>
      <c r="T159" s="11"/>
      <c r="U159" s="11"/>
      <c r="V159" s="11"/>
      <c r="W159" s="11"/>
      <c r="X159" s="11"/>
      <c r="Y159" s="11"/>
      <c r="Z159" s="11"/>
      <c r="AA159" s="11"/>
      <c r="AB159" s="11"/>
      <c r="AC159" s="11"/>
      <c r="AD159" s="11"/>
    </row>
    <row r="160" spans="1:30" ht="12.75">
      <c r="A160" s="404" t="s">
        <v>509</v>
      </c>
      <c r="B160" s="442">
        <v>7190.08</v>
      </c>
      <c r="C160" s="442">
        <v>7282.22</v>
      </c>
      <c r="D160" s="442">
        <v>7157.24</v>
      </c>
      <c r="E160" s="442">
        <v>7197</v>
      </c>
      <c r="F160" s="442">
        <v>7187.59</v>
      </c>
      <c r="G160" s="442">
        <v>9.41</v>
      </c>
      <c r="H160" s="442">
        <v>0.13</v>
      </c>
      <c r="I160" s="111"/>
      <c r="J160" s="14"/>
      <c r="K160" s="14"/>
      <c r="M160" s="15"/>
      <c r="O160"/>
      <c r="P160"/>
      <c r="Q160"/>
      <c r="R160"/>
      <c r="S160" s="11"/>
      <c r="T160" s="11"/>
      <c r="U160" s="11"/>
      <c r="V160" s="11"/>
      <c r="W160" s="11"/>
      <c r="X160" s="11"/>
      <c r="Y160" s="11"/>
      <c r="Z160" s="11"/>
      <c r="AA160" s="11"/>
      <c r="AB160" s="11"/>
      <c r="AC160" s="11"/>
      <c r="AD160" s="11"/>
    </row>
    <row r="161" spans="1:30" ht="12.75">
      <c r="A161" s="404" t="s">
        <v>566</v>
      </c>
      <c r="B161" s="442">
        <v>3411.79</v>
      </c>
      <c r="C161" s="442">
        <v>3425.21</v>
      </c>
      <c r="D161" s="442">
        <v>3316.74</v>
      </c>
      <c r="E161" s="442">
        <v>3323.23</v>
      </c>
      <c r="F161" s="442">
        <v>3407.5</v>
      </c>
      <c r="G161" s="442">
        <v>-84.27</v>
      </c>
      <c r="H161" s="442">
        <v>-2.47</v>
      </c>
      <c r="I161" s="111"/>
      <c r="J161" s="14"/>
      <c r="K161" s="14"/>
      <c r="M161" s="15"/>
      <c r="O161"/>
      <c r="P161"/>
      <c r="Q161"/>
      <c r="R161"/>
      <c r="S161" s="11"/>
      <c r="T161" s="11"/>
      <c r="U161" s="11"/>
      <c r="V161" s="11"/>
      <c r="W161" s="11"/>
      <c r="X161" s="11"/>
      <c r="Y161" s="11"/>
      <c r="Z161" s="11"/>
      <c r="AA161" s="11"/>
      <c r="AB161" s="11"/>
      <c r="AC161" s="11"/>
      <c r="AD161" s="11"/>
    </row>
    <row r="162" spans="1:30" ht="12.75">
      <c r="A162" s="404" t="s">
        <v>567</v>
      </c>
      <c r="B162" s="442">
        <v>9409.87</v>
      </c>
      <c r="C162" s="442">
        <v>9436.39</v>
      </c>
      <c r="D162" s="442">
        <v>9240.85</v>
      </c>
      <c r="E162" s="442">
        <v>9367.76</v>
      </c>
      <c r="F162" s="442">
        <v>9380.12</v>
      </c>
      <c r="G162" s="442">
        <v>-12.36</v>
      </c>
      <c r="H162" s="442">
        <v>-0.13</v>
      </c>
      <c r="I162" s="111"/>
      <c r="J162" s="14"/>
      <c r="K162" s="14"/>
      <c r="M162" s="15"/>
      <c r="O162"/>
      <c r="P162"/>
      <c r="Q162"/>
      <c r="R162"/>
      <c r="S162" s="11"/>
      <c r="T162" s="11"/>
      <c r="U162" s="11"/>
      <c r="V162" s="11"/>
      <c r="W162" s="11"/>
      <c r="X162" s="11"/>
      <c r="Y162" s="11"/>
      <c r="Z162" s="11"/>
      <c r="AA162" s="11"/>
      <c r="AB162" s="11"/>
      <c r="AC162" s="11"/>
      <c r="AD162" s="11"/>
    </row>
    <row r="163" spans="1:30" ht="12.75">
      <c r="A163" s="404" t="s">
        <v>568</v>
      </c>
      <c r="B163" s="442">
        <v>2067.76</v>
      </c>
      <c r="C163" s="442">
        <v>2080.94</v>
      </c>
      <c r="D163" s="442">
        <v>2042.6</v>
      </c>
      <c r="E163" s="442">
        <v>2053.98</v>
      </c>
      <c r="F163" s="442">
        <v>2066.29</v>
      </c>
      <c r="G163" s="442">
        <v>-12.31</v>
      </c>
      <c r="H163" s="442">
        <v>-0.6</v>
      </c>
      <c r="I163" s="111"/>
      <c r="J163" s="14"/>
      <c r="K163" s="14"/>
      <c r="M163" s="15"/>
      <c r="O163"/>
      <c r="P163"/>
      <c r="Q163"/>
      <c r="R163"/>
      <c r="S163" s="11"/>
      <c r="T163" s="11"/>
      <c r="U163" s="11"/>
      <c r="V163" s="11"/>
      <c r="W163" s="11"/>
      <c r="X163" s="11"/>
      <c r="Y163" s="11"/>
      <c r="Z163" s="11"/>
      <c r="AA163" s="11"/>
      <c r="AB163" s="11"/>
      <c r="AC163" s="11"/>
      <c r="AD163" s="11"/>
    </row>
    <row r="164" spans="1:30" ht="12.75">
      <c r="A164" s="404" t="s">
        <v>569</v>
      </c>
      <c r="B164" s="442">
        <v>3786.4</v>
      </c>
      <c r="C164" s="442">
        <v>3803.75</v>
      </c>
      <c r="D164" s="442">
        <v>3740.45</v>
      </c>
      <c r="E164" s="442">
        <v>3759.65</v>
      </c>
      <c r="F164" s="442">
        <v>3786.81</v>
      </c>
      <c r="G164" s="442">
        <v>-27.16</v>
      </c>
      <c r="H164" s="442">
        <v>-0.72</v>
      </c>
      <c r="I164" s="111"/>
      <c r="J164" s="14"/>
      <c r="K164" s="76"/>
      <c r="M164" s="15"/>
      <c r="O164"/>
      <c r="P164"/>
      <c r="Q164"/>
      <c r="R164"/>
      <c r="S164" s="11"/>
      <c r="T164" s="11"/>
      <c r="U164" s="11"/>
      <c r="V164" s="11"/>
      <c r="W164" s="11"/>
      <c r="X164" s="11"/>
      <c r="Y164" s="11"/>
      <c r="Z164" s="11"/>
      <c r="AA164" s="11"/>
      <c r="AB164" s="11"/>
      <c r="AC164" s="11"/>
      <c r="AD164" s="11"/>
    </row>
    <row r="165" spans="1:30" ht="12.75">
      <c r="A165" s="404" t="s">
        <v>179</v>
      </c>
      <c r="B165" s="442">
        <v>5203.38</v>
      </c>
      <c r="C165" s="442">
        <v>5257.25</v>
      </c>
      <c r="D165" s="442">
        <v>5173.21</v>
      </c>
      <c r="E165" s="442">
        <v>5193.61</v>
      </c>
      <c r="F165" s="442">
        <v>5187.88</v>
      </c>
      <c r="G165" s="442">
        <v>5.73</v>
      </c>
      <c r="H165" s="442">
        <v>0.11</v>
      </c>
      <c r="I165" s="111"/>
      <c r="J165" s="76"/>
      <c r="K165" s="14"/>
      <c r="L165" s="25"/>
      <c r="M165" s="24"/>
      <c r="N165" s="25"/>
      <c r="O165"/>
      <c r="P165"/>
      <c r="Q165"/>
      <c r="R165"/>
      <c r="S165" s="11"/>
      <c r="T165" s="11"/>
      <c r="U165" s="11"/>
      <c r="V165" s="11"/>
      <c r="W165" s="11"/>
      <c r="X165" s="11"/>
      <c r="Y165" s="11"/>
      <c r="Z165" s="11"/>
      <c r="AA165" s="11"/>
      <c r="AB165" s="11"/>
      <c r="AC165" s="11"/>
      <c r="AD165" s="11"/>
    </row>
    <row r="166" spans="1:30" ht="12.75">
      <c r="A166" s="404" t="s">
        <v>570</v>
      </c>
      <c r="B166" s="442">
        <v>9179.27</v>
      </c>
      <c r="C166" s="442">
        <v>9280.61</v>
      </c>
      <c r="D166" s="442">
        <v>9073.04</v>
      </c>
      <c r="E166" s="442">
        <v>9143.94</v>
      </c>
      <c r="F166" s="442">
        <v>9148.25</v>
      </c>
      <c r="G166" s="442">
        <v>-4.31</v>
      </c>
      <c r="H166" s="442">
        <v>-0.05</v>
      </c>
      <c r="I166" s="111"/>
      <c r="J166" s="14"/>
      <c r="K166" s="14"/>
      <c r="M166" s="15"/>
      <c r="O166"/>
      <c r="P166"/>
      <c r="Q166"/>
      <c r="R166"/>
      <c r="S166" s="11"/>
      <c r="T166" s="11"/>
      <c r="U166" s="11"/>
      <c r="V166" s="11"/>
      <c r="W166" s="11"/>
      <c r="X166" s="11"/>
      <c r="Y166" s="11"/>
      <c r="Z166" s="11"/>
      <c r="AA166" s="11"/>
      <c r="AB166" s="11"/>
      <c r="AC166" s="11"/>
      <c r="AD166" s="11"/>
    </row>
    <row r="167" spans="1:30" ht="12.75">
      <c r="A167" s="404" t="s">
        <v>571</v>
      </c>
      <c r="B167" s="442">
        <v>6216.27</v>
      </c>
      <c r="C167" s="442">
        <v>6251.45</v>
      </c>
      <c r="D167" s="442">
        <v>6151.17</v>
      </c>
      <c r="E167" s="442">
        <v>6184.92</v>
      </c>
      <c r="F167" s="442">
        <v>6189.62</v>
      </c>
      <c r="G167" s="442">
        <v>-4.7</v>
      </c>
      <c r="H167" s="442">
        <v>-0.08</v>
      </c>
      <c r="I167" s="111"/>
      <c r="J167" s="14"/>
      <c r="K167" s="14"/>
      <c r="M167" s="15"/>
      <c r="O167"/>
      <c r="P167"/>
      <c r="Q167"/>
      <c r="R167"/>
      <c r="S167" s="11"/>
      <c r="T167" s="11"/>
      <c r="U167" s="11"/>
      <c r="V167" s="11"/>
      <c r="W167" s="11"/>
      <c r="X167" s="11"/>
      <c r="Y167" s="11"/>
      <c r="Z167" s="11"/>
      <c r="AA167" s="11"/>
      <c r="AB167" s="11"/>
      <c r="AC167" s="11"/>
      <c r="AD167" s="11"/>
    </row>
    <row r="168" spans="1:30" ht="12.75">
      <c r="A168" s="404" t="s">
        <v>572</v>
      </c>
      <c r="B168" s="442">
        <v>6275.1</v>
      </c>
      <c r="C168" s="442">
        <v>6308.45</v>
      </c>
      <c r="D168" s="442">
        <v>6215.77</v>
      </c>
      <c r="E168" s="442">
        <v>6249.07</v>
      </c>
      <c r="F168" s="442">
        <v>6269.45</v>
      </c>
      <c r="G168" s="442">
        <v>-20.38</v>
      </c>
      <c r="H168" s="442">
        <v>-0.33</v>
      </c>
      <c r="I168" s="111"/>
      <c r="J168" s="14"/>
      <c r="K168" s="76"/>
      <c r="M168" s="15"/>
      <c r="O168"/>
      <c r="P168"/>
      <c r="Q168"/>
      <c r="R168"/>
      <c r="S168" s="11"/>
      <c r="T168" s="11"/>
      <c r="U168" s="11"/>
      <c r="V168" s="11"/>
      <c r="W168" s="11"/>
      <c r="X168" s="11"/>
      <c r="Y168" s="11"/>
      <c r="Z168" s="11"/>
      <c r="AA168" s="11"/>
      <c r="AB168" s="11"/>
      <c r="AC168" s="11"/>
      <c r="AD168" s="11"/>
    </row>
    <row r="169" spans="1:30" ht="12.75">
      <c r="A169" s="404" t="s">
        <v>573</v>
      </c>
      <c r="B169" s="442">
        <v>3640.01</v>
      </c>
      <c r="C169" s="442">
        <v>3655.37</v>
      </c>
      <c r="D169" s="442">
        <v>3600.8</v>
      </c>
      <c r="E169" s="442">
        <v>3635.21</v>
      </c>
      <c r="F169" s="442">
        <v>3627.43</v>
      </c>
      <c r="G169" s="442">
        <v>7.78</v>
      </c>
      <c r="H169" s="442">
        <v>0.21</v>
      </c>
      <c r="I169" s="111"/>
      <c r="J169" s="25"/>
      <c r="L169" s="25"/>
      <c r="M169" s="15"/>
      <c r="O169"/>
      <c r="P169"/>
      <c r="Q169"/>
      <c r="R169"/>
      <c r="S169" s="11"/>
      <c r="T169" s="11"/>
      <c r="U169" s="11"/>
      <c r="V169" s="11"/>
      <c r="W169" s="11"/>
      <c r="X169" s="11"/>
      <c r="Y169" s="11"/>
      <c r="Z169" s="11"/>
      <c r="AA169" s="11"/>
      <c r="AB169" s="11"/>
      <c r="AC169" s="11"/>
      <c r="AD169" s="11"/>
    </row>
    <row r="170" spans="1:30" ht="12.75">
      <c r="A170" s="28" t="s">
        <v>574</v>
      </c>
      <c r="B170" s="452"/>
      <c r="C170" s="452"/>
      <c r="D170" s="452"/>
      <c r="E170" s="452"/>
      <c r="F170" s="452"/>
      <c r="G170" s="452"/>
      <c r="H170" s="452"/>
      <c r="I170" s="111"/>
      <c r="J170" s="25"/>
      <c r="K170" s="25"/>
      <c r="L170" s="25"/>
      <c r="M170" s="24"/>
      <c r="N170" s="25"/>
      <c r="O170"/>
      <c r="P170"/>
      <c r="Q170"/>
      <c r="R170"/>
      <c r="S170" s="11"/>
      <c r="T170" s="11"/>
      <c r="U170" s="11"/>
      <c r="V170" s="11"/>
      <c r="W170" s="11"/>
      <c r="X170" s="11"/>
      <c r="Y170" s="11"/>
      <c r="Z170" s="11"/>
      <c r="AA170" s="11"/>
      <c r="AB170" s="11"/>
      <c r="AC170" s="11"/>
      <c r="AD170" s="11"/>
    </row>
    <row r="171" spans="1:30" ht="12.75">
      <c r="A171" s="404" t="s">
        <v>575</v>
      </c>
      <c r="B171" s="442">
        <v>2572.74</v>
      </c>
      <c r="C171" s="442">
        <v>2589.14</v>
      </c>
      <c r="D171" s="442">
        <v>2553.23</v>
      </c>
      <c r="E171" s="442">
        <v>2560.27</v>
      </c>
      <c r="F171" s="442">
        <v>2568.96</v>
      </c>
      <c r="G171" s="442">
        <v>-8.69</v>
      </c>
      <c r="H171" s="442">
        <v>-0.34</v>
      </c>
      <c r="I171" s="111"/>
      <c r="J171" s="25"/>
      <c r="K171" s="40"/>
      <c r="L171" s="25"/>
      <c r="M171" s="24"/>
      <c r="N171" s="25"/>
      <c r="O171"/>
      <c r="P171"/>
      <c r="Q171"/>
      <c r="R171"/>
      <c r="S171" s="11"/>
      <c r="T171" s="11"/>
      <c r="U171" s="11"/>
      <c r="V171" s="11"/>
      <c r="W171" s="11"/>
      <c r="X171" s="11"/>
      <c r="Y171" s="11"/>
      <c r="Z171" s="11"/>
      <c r="AA171" s="11"/>
      <c r="AB171" s="11"/>
      <c r="AC171" s="11"/>
      <c r="AD171" s="11"/>
    </row>
    <row r="172" spans="1:30" ht="12.75">
      <c r="A172" s="404" t="s">
        <v>576</v>
      </c>
      <c r="B172" s="442">
        <v>1643.12</v>
      </c>
      <c r="C172" s="442">
        <v>1651.89</v>
      </c>
      <c r="D172" s="442">
        <v>1626.96</v>
      </c>
      <c r="E172" s="442">
        <v>1630.74</v>
      </c>
      <c r="F172" s="442">
        <v>1640.31</v>
      </c>
      <c r="G172" s="442">
        <v>-9.57</v>
      </c>
      <c r="H172" s="442">
        <v>-0.58</v>
      </c>
      <c r="I172" s="111"/>
      <c r="J172" s="25"/>
      <c r="K172" s="40"/>
      <c r="L172" s="25"/>
      <c r="M172" s="24"/>
      <c r="N172" s="25"/>
      <c r="O172"/>
      <c r="P172"/>
      <c r="Q172"/>
      <c r="R172"/>
      <c r="S172" s="11"/>
      <c r="T172" s="11"/>
      <c r="U172" s="11"/>
      <c r="V172" s="11"/>
      <c r="W172" s="11"/>
      <c r="X172" s="11"/>
      <c r="Y172" s="11"/>
      <c r="Z172" s="11"/>
      <c r="AA172" s="11"/>
      <c r="AB172" s="11"/>
      <c r="AC172" s="11"/>
      <c r="AD172" s="11"/>
    </row>
    <row r="173" spans="1:30" ht="12.75">
      <c r="A173" s="404" t="s">
        <v>577</v>
      </c>
      <c r="B173" s="442">
        <v>627.38</v>
      </c>
      <c r="C173" s="442">
        <v>630.53</v>
      </c>
      <c r="D173" s="442">
        <v>620.31</v>
      </c>
      <c r="E173" s="442">
        <v>621.7</v>
      </c>
      <c r="F173" s="442">
        <v>626.38</v>
      </c>
      <c r="G173" s="442">
        <v>-4.68</v>
      </c>
      <c r="H173" s="442">
        <v>-0.75</v>
      </c>
      <c r="I173" s="111"/>
      <c r="J173" s="25"/>
      <c r="K173" s="40"/>
      <c r="L173" s="25"/>
      <c r="M173" s="24"/>
      <c r="N173" s="25"/>
      <c r="O173"/>
      <c r="P173"/>
      <c r="Q173"/>
      <c r="R173"/>
      <c r="S173" s="11"/>
      <c r="T173" s="11"/>
      <c r="U173" s="11"/>
      <c r="V173" s="11"/>
      <c r="W173" s="11"/>
      <c r="X173" s="11"/>
      <c r="Y173" s="11"/>
      <c r="Z173" s="11"/>
      <c r="AA173" s="11"/>
      <c r="AB173" s="11"/>
      <c r="AC173" s="11"/>
      <c r="AD173" s="11"/>
    </row>
    <row r="174" spans="1:30" ht="12.75">
      <c r="A174" s="405"/>
      <c r="B174" s="34"/>
      <c r="C174" s="34"/>
      <c r="D174" s="34"/>
      <c r="E174" s="34"/>
      <c r="F174" s="34"/>
      <c r="G174" s="34"/>
      <c r="H174" s="34"/>
      <c r="I174" s="40"/>
      <c r="J174" s="40"/>
      <c r="M174" s="15"/>
      <c r="O174"/>
      <c r="P174"/>
      <c r="Q174"/>
      <c r="R174"/>
      <c r="S174" s="11"/>
      <c r="T174" s="11"/>
      <c r="U174" s="11"/>
      <c r="V174" s="11"/>
      <c r="W174" s="11"/>
      <c r="X174" s="11"/>
      <c r="Y174" s="11"/>
      <c r="Z174" s="11"/>
      <c r="AA174" s="11"/>
      <c r="AB174" s="11"/>
      <c r="AC174" s="11"/>
      <c r="AD174" s="11"/>
    </row>
    <row r="175" spans="1:30" ht="12.75">
      <c r="A175" s="112"/>
      <c r="B175" s="442"/>
      <c r="C175" s="442"/>
      <c r="D175" s="442"/>
      <c r="E175" s="442"/>
      <c r="F175" s="442"/>
      <c r="G175" s="442"/>
      <c r="H175" s="442"/>
      <c r="I175" s="40"/>
      <c r="J175" s="40"/>
      <c r="M175" s="15"/>
      <c r="O175"/>
      <c r="P175"/>
      <c r="Q175"/>
      <c r="R175"/>
      <c r="S175" s="11"/>
      <c r="T175" s="11"/>
      <c r="U175" s="11"/>
      <c r="V175" s="11"/>
      <c r="W175" s="11"/>
      <c r="X175" s="11"/>
      <c r="Y175" s="11"/>
      <c r="Z175" s="11"/>
      <c r="AA175" s="11"/>
      <c r="AB175" s="11"/>
      <c r="AC175" s="11"/>
      <c r="AD175" s="11"/>
    </row>
    <row r="176" spans="1:30" ht="12.75">
      <c r="A176" s="26" t="s">
        <v>510</v>
      </c>
      <c r="B176" s="33"/>
      <c r="C176" s="33"/>
      <c r="D176" s="33"/>
      <c r="E176" s="33"/>
      <c r="F176" s="33"/>
      <c r="G176" s="33"/>
      <c r="H176" s="33"/>
      <c r="I176" s="40"/>
      <c r="J176" s="40"/>
      <c r="M176" s="15"/>
      <c r="O176"/>
      <c r="P176"/>
      <c r="Q176"/>
      <c r="R176"/>
      <c r="S176" s="11"/>
      <c r="T176" s="11"/>
      <c r="U176" s="11"/>
      <c r="V176" s="11"/>
      <c r="W176" s="11"/>
      <c r="X176" s="11"/>
      <c r="Y176" s="11"/>
      <c r="Z176" s="11"/>
      <c r="AA176" s="11"/>
      <c r="AB176" s="11"/>
      <c r="AC176" s="11"/>
      <c r="AD176" s="11"/>
    </row>
    <row r="177" spans="1:30" ht="12.75" customHeight="1">
      <c r="A177" s="35" t="s">
        <v>511</v>
      </c>
      <c r="B177" s="35"/>
      <c r="C177" s="35"/>
      <c r="D177" s="35"/>
      <c r="E177" s="35"/>
      <c r="F177" s="35"/>
      <c r="G177" s="35"/>
      <c r="H177" s="35"/>
      <c r="I177" s="40"/>
      <c r="J177" s="40"/>
      <c r="M177" s="15"/>
      <c r="O177"/>
      <c r="P177"/>
      <c r="Q177"/>
      <c r="R177"/>
      <c r="S177" s="11"/>
      <c r="T177" s="11"/>
      <c r="U177" s="11"/>
      <c r="V177" s="11"/>
      <c r="W177" s="11"/>
      <c r="X177" s="11"/>
      <c r="Y177" s="11"/>
      <c r="Z177" s="11"/>
      <c r="AA177" s="11"/>
      <c r="AB177" s="11"/>
      <c r="AC177" s="11"/>
      <c r="AD177" s="11"/>
    </row>
    <row r="178" spans="1:30" ht="12.75">
      <c r="A178" s="37" t="s">
        <v>512</v>
      </c>
      <c r="B178" s="35"/>
      <c r="C178" s="35"/>
      <c r="D178" s="35"/>
      <c r="E178" s="35"/>
      <c r="F178" s="35"/>
      <c r="G178" s="35"/>
      <c r="H178" s="35"/>
      <c r="I178" s="40"/>
      <c r="J178" s="60"/>
      <c r="K178" s="40"/>
      <c r="M178" s="15"/>
      <c r="O178"/>
      <c r="P178"/>
      <c r="Q178"/>
      <c r="R178"/>
      <c r="S178" s="11"/>
      <c r="T178" s="11"/>
      <c r="U178" s="11"/>
      <c r="V178" s="11"/>
      <c r="W178" s="11"/>
      <c r="X178" s="11"/>
      <c r="Y178" s="11"/>
      <c r="Z178" s="11"/>
      <c r="AA178" s="11"/>
      <c r="AB178" s="11"/>
      <c r="AC178" s="11"/>
      <c r="AD178" s="11"/>
    </row>
    <row r="179" spans="1:30" ht="12.75">
      <c r="A179" s="37" t="s">
        <v>513</v>
      </c>
      <c r="B179" s="35"/>
      <c r="C179" s="35"/>
      <c r="D179" s="35"/>
      <c r="E179" s="35"/>
      <c r="F179" s="35"/>
      <c r="G179" s="35"/>
      <c r="H179" s="35"/>
      <c r="I179" s="40"/>
      <c r="J179" s="60"/>
      <c r="K179" s="40"/>
      <c r="M179" s="15"/>
      <c r="O179"/>
      <c r="P179"/>
      <c r="Q179"/>
      <c r="R179"/>
      <c r="S179" s="11"/>
      <c r="T179" s="11"/>
      <c r="U179" s="11"/>
      <c r="V179" s="11"/>
      <c r="W179" s="11"/>
      <c r="X179" s="11"/>
      <c r="Y179" s="11"/>
      <c r="Z179" s="11"/>
      <c r="AA179" s="11"/>
      <c r="AB179" s="11"/>
      <c r="AC179" s="11"/>
      <c r="AD179" s="11"/>
    </row>
    <row r="180" spans="1:30" ht="12.75">
      <c r="A180" s="113"/>
      <c r="C180" s="75"/>
      <c r="D180" s="40"/>
      <c r="E180" s="40"/>
      <c r="F180" s="40"/>
      <c r="G180" s="40"/>
      <c r="H180" s="40"/>
      <c r="I180" s="78"/>
      <c r="J180" s="40"/>
      <c r="K180" s="40"/>
      <c r="L180" s="40"/>
      <c r="M180" s="114"/>
      <c r="N180" s="25"/>
      <c r="O180"/>
      <c r="P180"/>
      <c r="Q180"/>
      <c r="R180"/>
      <c r="S180" s="11"/>
      <c r="T180" s="11"/>
      <c r="U180" s="11"/>
      <c r="V180" s="11"/>
      <c r="W180" s="11"/>
      <c r="X180" s="11"/>
      <c r="Y180" s="11"/>
      <c r="Z180" s="11"/>
      <c r="AA180" s="11"/>
      <c r="AB180" s="11"/>
      <c r="AC180" s="11"/>
      <c r="AD180" s="11"/>
    </row>
    <row r="181" spans="1:30" ht="12.75">
      <c r="A181" s="82" t="s">
        <v>514</v>
      </c>
      <c r="B181" s="83"/>
      <c r="C181" s="12"/>
      <c r="D181" s="12" t="s">
        <v>619</v>
      </c>
      <c r="E181" s="84"/>
      <c r="F181" s="84"/>
      <c r="G181" s="84"/>
      <c r="H181" s="84"/>
      <c r="I181" s="84"/>
      <c r="J181" s="40"/>
      <c r="K181" s="40"/>
      <c r="L181" s="40"/>
      <c r="M181" s="114"/>
      <c r="O181"/>
      <c r="P181"/>
      <c r="Q181"/>
      <c r="R181"/>
      <c r="S181" s="11"/>
      <c r="T181" s="11"/>
      <c r="U181" s="11"/>
      <c r="V181" s="11"/>
      <c r="W181" s="11"/>
      <c r="X181" s="11"/>
      <c r="Y181" s="11"/>
      <c r="Z181" s="11"/>
      <c r="AA181" s="11"/>
      <c r="AB181" s="11"/>
      <c r="AC181" s="11"/>
      <c r="AD181" s="11"/>
    </row>
    <row r="182" spans="1:30" ht="12.75" customHeight="1">
      <c r="A182" s="474" t="s">
        <v>620</v>
      </c>
      <c r="B182" s="475"/>
      <c r="C182" s="475"/>
      <c r="D182" s="475"/>
      <c r="E182" s="475"/>
      <c r="F182" s="475"/>
      <c r="G182" s="475"/>
      <c r="H182" s="475"/>
      <c r="I182" s="475"/>
      <c r="J182" s="40"/>
      <c r="K182" s="40"/>
      <c r="L182" s="40"/>
      <c r="M182" s="114"/>
      <c r="O182"/>
      <c r="P182"/>
      <c r="Q182"/>
      <c r="R182"/>
      <c r="S182" s="11"/>
      <c r="T182" s="11"/>
      <c r="U182" s="11"/>
      <c r="V182" s="11"/>
      <c r="W182" s="11"/>
      <c r="X182" s="11"/>
      <c r="Y182" s="11"/>
      <c r="Z182" s="11"/>
      <c r="AA182" s="11"/>
      <c r="AB182" s="11"/>
      <c r="AC182" s="11"/>
      <c r="AD182" s="11"/>
    </row>
    <row r="183" spans="1:30" ht="13.5" customHeight="1">
      <c r="A183" t="s">
        <v>621</v>
      </c>
      <c r="B183" s="416"/>
      <c r="C183" s="416"/>
      <c r="D183" s="416"/>
      <c r="E183" s="416"/>
      <c r="F183" s="416"/>
      <c r="G183" s="416"/>
      <c r="H183" s="416"/>
      <c r="I183"/>
      <c r="J183" s="40"/>
      <c r="K183" s="40"/>
      <c r="L183" s="40"/>
      <c r="M183" s="114"/>
      <c r="O183"/>
      <c r="P183"/>
      <c r="Q183"/>
      <c r="R183"/>
      <c r="S183" s="11"/>
      <c r="T183" s="11"/>
      <c r="U183" s="11"/>
      <c r="V183" s="11"/>
      <c r="W183" s="11"/>
      <c r="X183" s="11"/>
      <c r="Y183" s="11"/>
      <c r="Z183" s="11"/>
      <c r="AA183" s="11"/>
      <c r="AB183" s="11"/>
      <c r="AC183" s="11"/>
      <c r="AD183" s="11"/>
    </row>
    <row r="184" spans="1:30" ht="12.75">
      <c r="A184" s="14"/>
      <c r="B184" s="115"/>
      <c r="C184" s="116"/>
      <c r="D184" s="40"/>
      <c r="E184" s="40"/>
      <c r="F184" s="40"/>
      <c r="G184" s="40"/>
      <c r="H184" s="40"/>
      <c r="I184" s="40"/>
      <c r="J184" s="40"/>
      <c r="K184" s="40"/>
      <c r="L184" s="40"/>
      <c r="M184" s="114"/>
      <c r="O184"/>
      <c r="P184"/>
      <c r="Q184"/>
      <c r="R184"/>
      <c r="S184" s="11"/>
      <c r="T184" s="11"/>
      <c r="U184" s="11"/>
      <c r="V184" s="11"/>
      <c r="W184" s="11"/>
      <c r="X184" s="11"/>
      <c r="Y184" s="11"/>
      <c r="Z184" s="11"/>
      <c r="AA184" s="11"/>
      <c r="AB184" s="11"/>
      <c r="AC184" s="11"/>
      <c r="AD184" s="11"/>
    </row>
    <row r="185" spans="1:30" ht="12.75">
      <c r="A185" s="117" t="s">
        <v>515</v>
      </c>
      <c r="B185" s="413">
        <v>8702.49</v>
      </c>
      <c r="C185" s="305"/>
      <c r="D185" s="40"/>
      <c r="E185" s="40"/>
      <c r="F185" s="40"/>
      <c r="G185" s="40"/>
      <c r="H185" s="40"/>
      <c r="I185" s="40"/>
      <c r="J185" s="40"/>
      <c r="K185" s="25"/>
      <c r="L185" s="40"/>
      <c r="M185" s="15"/>
      <c r="O185"/>
      <c r="P185"/>
      <c r="Q185"/>
      <c r="R185"/>
      <c r="S185" s="11"/>
      <c r="T185" s="11"/>
      <c r="U185" s="11"/>
      <c r="V185" s="11"/>
      <c r="W185" s="11"/>
      <c r="X185" s="11"/>
      <c r="Y185" s="11"/>
      <c r="Z185" s="11"/>
      <c r="AA185" s="11"/>
      <c r="AB185" s="11"/>
      <c r="AC185" s="11"/>
      <c r="AD185" s="11"/>
    </row>
    <row r="186" spans="1:30" ht="12.75">
      <c r="A186" s="87" t="s">
        <v>516</v>
      </c>
      <c r="B186" s="413">
        <v>3083.37</v>
      </c>
      <c r="C186" s="305"/>
      <c r="D186" s="40"/>
      <c r="E186" s="40"/>
      <c r="F186" s="40"/>
      <c r="G186" s="40"/>
      <c r="H186" s="40"/>
      <c r="I186" s="25"/>
      <c r="J186" s="25"/>
      <c r="K186" s="15"/>
      <c r="L186" s="25"/>
      <c r="M186" s="24"/>
      <c r="N186" s="25"/>
      <c r="O186"/>
      <c r="P186"/>
      <c r="Q186"/>
      <c r="R186"/>
      <c r="S186" s="11"/>
      <c r="T186" s="11"/>
      <c r="U186" s="11"/>
      <c r="V186" s="11"/>
      <c r="W186" s="11"/>
      <c r="X186" s="11"/>
      <c r="Y186" s="11"/>
      <c r="Z186" s="11"/>
      <c r="AA186" s="11"/>
      <c r="AB186" s="11"/>
      <c r="AC186" s="11"/>
      <c r="AD186" s="11"/>
    </row>
    <row r="187" spans="1:30" ht="12.75">
      <c r="A187" s="87" t="s">
        <v>517</v>
      </c>
      <c r="B187" s="46">
        <v>3495819</v>
      </c>
      <c r="C187" s="305"/>
      <c r="D187" s="40"/>
      <c r="E187" s="40"/>
      <c r="F187" s="40"/>
      <c r="G187" s="40"/>
      <c r="H187" s="40"/>
      <c r="I187" s="15"/>
      <c r="J187" s="15"/>
      <c r="K187" s="15"/>
      <c r="L187" s="15"/>
      <c r="M187" s="15"/>
      <c r="N187" s="15"/>
      <c r="O187"/>
      <c r="P187"/>
      <c r="Q187"/>
      <c r="R187"/>
      <c r="S187" s="11"/>
      <c r="T187" s="11"/>
      <c r="U187" s="11"/>
      <c r="V187" s="11"/>
      <c r="W187" s="11"/>
      <c r="X187" s="11"/>
      <c r="Y187" s="11"/>
      <c r="Z187" s="11"/>
      <c r="AA187" s="11"/>
      <c r="AB187" s="11"/>
      <c r="AC187" s="11"/>
      <c r="AD187" s="11"/>
    </row>
    <row r="188" spans="1:30" ht="12.75" customHeight="1">
      <c r="A188" s="88" t="s">
        <v>518</v>
      </c>
      <c r="B188" s="414">
        <v>3423802</v>
      </c>
      <c r="C188" s="305"/>
      <c r="D188" s="85"/>
      <c r="E188" s="40"/>
      <c r="F188" s="40"/>
      <c r="G188" s="40"/>
      <c r="H188" s="40"/>
      <c r="I188" s="15"/>
      <c r="J188" s="15"/>
      <c r="K188" s="25"/>
      <c r="L188" s="15"/>
      <c r="M188" s="15"/>
      <c r="N188" s="15"/>
      <c r="O188"/>
      <c r="P188"/>
      <c r="Q188"/>
      <c r="R188"/>
      <c r="S188" s="11"/>
      <c r="T188" s="11"/>
      <c r="U188" s="11"/>
      <c r="V188" s="11"/>
      <c r="W188" s="11"/>
      <c r="X188" s="11"/>
      <c r="Y188" s="11"/>
      <c r="Z188" s="11"/>
      <c r="AA188" s="11"/>
      <c r="AB188" s="11"/>
      <c r="AC188" s="11"/>
      <c r="AD188" s="11"/>
    </row>
    <row r="189" spans="1:30" ht="25.5">
      <c r="A189" s="118" t="s">
        <v>529</v>
      </c>
      <c r="B189" s="387"/>
      <c r="C189" s="97"/>
      <c r="D189" s="97"/>
      <c r="E189" s="97"/>
      <c r="F189" s="97"/>
      <c r="G189" s="97"/>
      <c r="H189" s="115"/>
      <c r="I189" s="115"/>
      <c r="J189" s="76"/>
      <c r="K189" s="14"/>
      <c r="L189" s="25"/>
      <c r="M189" s="24"/>
      <c r="N189" s="25"/>
      <c r="O189"/>
      <c r="P189"/>
      <c r="Q189"/>
      <c r="R189"/>
      <c r="S189" s="11"/>
      <c r="T189" s="11"/>
      <c r="U189" s="11"/>
      <c r="V189" s="11"/>
      <c r="W189" s="11"/>
      <c r="X189" s="11"/>
      <c r="Y189" s="11"/>
      <c r="Z189" s="11"/>
      <c r="AA189" s="11"/>
      <c r="AB189" s="11"/>
      <c r="AC189" s="11"/>
      <c r="AD189" s="11"/>
    </row>
    <row r="190" spans="1:30" ht="12.75">
      <c r="A190" s="89"/>
      <c r="B190" s="305"/>
      <c r="C190" s="66"/>
      <c r="D190" s="66"/>
      <c r="E190" s="66"/>
      <c r="F190" s="66"/>
      <c r="G190" s="66"/>
      <c r="H190" s="76"/>
      <c r="I190" s="76"/>
      <c r="J190" s="76"/>
      <c r="K190" s="14"/>
      <c r="L190" s="25"/>
      <c r="M190" s="24"/>
      <c r="N190" s="25"/>
      <c r="O190"/>
      <c r="P190"/>
      <c r="Q190"/>
      <c r="R190"/>
      <c r="S190" s="11"/>
      <c r="T190" s="11"/>
      <c r="U190" s="11"/>
      <c r="V190" s="11"/>
      <c r="W190" s="11"/>
      <c r="X190" s="11"/>
      <c r="Y190" s="11"/>
      <c r="Z190" s="11"/>
      <c r="AA190" s="11"/>
      <c r="AB190" s="11"/>
      <c r="AC190" s="11"/>
      <c r="AD190" s="11"/>
    </row>
    <row r="191" spans="1:30" ht="12.75">
      <c r="A191" s="89"/>
      <c r="B191" s="305"/>
      <c r="C191" s="66"/>
      <c r="D191" s="66"/>
      <c r="E191" s="66"/>
      <c r="F191" s="66"/>
      <c r="G191" s="66"/>
      <c r="H191" s="25"/>
      <c r="I191" s="25"/>
      <c r="J191" s="25"/>
      <c r="L191" s="25"/>
      <c r="M191" s="24"/>
      <c r="N191" s="25"/>
      <c r="O191"/>
      <c r="P191"/>
      <c r="Q191"/>
      <c r="R191"/>
      <c r="S191" s="11"/>
      <c r="T191" s="11"/>
      <c r="U191" s="11"/>
      <c r="V191" s="11"/>
      <c r="W191" s="11"/>
      <c r="X191" s="11"/>
      <c r="Y191" s="11"/>
      <c r="Z191" s="11"/>
      <c r="AA191" s="11"/>
      <c r="AB191" s="11"/>
      <c r="AC191" s="11"/>
      <c r="AD191" s="11"/>
    </row>
    <row r="192" spans="1:30" ht="12.75">
      <c r="A192" s="90" t="s">
        <v>501</v>
      </c>
      <c r="B192" s="91" t="s">
        <v>519</v>
      </c>
      <c r="C192" s="91" t="s">
        <v>502</v>
      </c>
      <c r="D192" s="91" t="s">
        <v>503</v>
      </c>
      <c r="E192" s="91" t="s">
        <v>504</v>
      </c>
      <c r="F192" s="91" t="s">
        <v>505</v>
      </c>
      <c r="G192" s="91" t="s">
        <v>520</v>
      </c>
      <c r="H192" s="15"/>
      <c r="K192" s="25"/>
      <c r="M192" s="15"/>
      <c r="O192"/>
      <c r="P192"/>
      <c r="Q192"/>
      <c r="R192"/>
      <c r="S192" s="11"/>
      <c r="T192" s="11"/>
      <c r="U192" s="11"/>
      <c r="V192" s="11"/>
      <c r="W192" s="11"/>
      <c r="X192" s="11"/>
      <c r="Y192" s="11"/>
      <c r="Z192" s="11"/>
      <c r="AA192" s="11"/>
      <c r="AB192" s="11"/>
      <c r="AC192" s="11"/>
      <c r="AD192" s="11"/>
    </row>
    <row r="193" spans="1:30" ht="12.75">
      <c r="A193" s="92"/>
      <c r="B193" s="231"/>
      <c r="C193" s="231"/>
      <c r="D193" s="231"/>
      <c r="E193" s="231"/>
      <c r="F193" s="231"/>
      <c r="G193" s="231"/>
      <c r="H193" s="15"/>
      <c r="K193" s="25"/>
      <c r="M193" s="15"/>
      <c r="O193"/>
      <c r="P193"/>
      <c r="Q193"/>
      <c r="R193"/>
      <c r="S193" s="11"/>
      <c r="T193" s="11"/>
      <c r="U193" s="11"/>
      <c r="V193" s="11"/>
      <c r="W193" s="11"/>
      <c r="X193" s="11"/>
      <c r="Y193" s="11"/>
      <c r="Z193" s="11"/>
      <c r="AA193" s="11"/>
      <c r="AB193" s="11"/>
      <c r="AC193" s="11"/>
      <c r="AD193" s="11"/>
    </row>
    <row r="194" spans="1:30" ht="12.75">
      <c r="A194" s="52" t="s">
        <v>521</v>
      </c>
      <c r="B194" s="453">
        <v>4015.75</v>
      </c>
      <c r="C194" s="453">
        <v>4016</v>
      </c>
      <c r="D194" s="453">
        <v>4036.2</v>
      </c>
      <c r="E194" s="453">
        <v>3982.5</v>
      </c>
      <c r="F194" s="453">
        <v>4015.95</v>
      </c>
      <c r="G194" s="453">
        <v>0.2</v>
      </c>
      <c r="H194" s="15"/>
      <c r="I194" s="25"/>
      <c r="J194" s="25"/>
      <c r="L194" s="25"/>
      <c r="M194" s="24"/>
      <c r="N194" s="25"/>
      <c r="O194"/>
      <c r="P194"/>
      <c r="Q194"/>
      <c r="R194"/>
      <c r="S194" s="11"/>
      <c r="T194" s="11"/>
      <c r="U194" s="11"/>
      <c r="V194" s="11"/>
      <c r="W194" s="11"/>
      <c r="X194" s="11"/>
      <c r="Y194" s="11"/>
      <c r="Z194" s="11"/>
      <c r="AA194" s="11"/>
      <c r="AB194" s="11"/>
      <c r="AC194" s="11"/>
      <c r="AD194" s="11"/>
    </row>
    <row r="195" spans="1:30" ht="12.75">
      <c r="A195" s="52" t="s">
        <v>522</v>
      </c>
      <c r="B195" s="453">
        <v>5308.95</v>
      </c>
      <c r="C195" s="453">
        <v>5277.25</v>
      </c>
      <c r="D195" s="453">
        <v>5358.9</v>
      </c>
      <c r="E195" s="453">
        <v>5277.25</v>
      </c>
      <c r="F195" s="453">
        <v>5312.85</v>
      </c>
      <c r="G195" s="453">
        <v>3.9</v>
      </c>
      <c r="H195" s="25"/>
      <c r="I195" s="14"/>
      <c r="K195" s="25"/>
      <c r="M195" s="15"/>
      <c r="O195"/>
      <c r="P195"/>
      <c r="Q195"/>
      <c r="R195"/>
      <c r="S195" s="11"/>
      <c r="T195" s="11"/>
      <c r="U195" s="11"/>
      <c r="V195" s="11"/>
      <c r="W195" s="11"/>
      <c r="X195" s="11"/>
      <c r="Y195" s="11"/>
      <c r="Z195" s="11"/>
      <c r="AA195" s="11"/>
      <c r="AB195" s="11"/>
      <c r="AC195" s="11"/>
      <c r="AD195" s="11"/>
    </row>
    <row r="196" spans="1:30" ht="12.75">
      <c r="A196" s="52" t="s">
        <v>523</v>
      </c>
      <c r="B196" s="453">
        <v>7177.05</v>
      </c>
      <c r="C196" s="453">
        <v>7182.9</v>
      </c>
      <c r="D196" s="453">
        <v>7203.15</v>
      </c>
      <c r="E196" s="453">
        <v>7074.6</v>
      </c>
      <c r="F196" s="453">
        <v>7125.9</v>
      </c>
      <c r="G196" s="453">
        <v>-51.15</v>
      </c>
      <c r="I196" s="76"/>
      <c r="J196" s="25"/>
      <c r="L196" s="25"/>
      <c r="M196" s="24"/>
      <c r="N196" s="25"/>
      <c r="O196"/>
      <c r="P196"/>
      <c r="Q196"/>
      <c r="R196"/>
      <c r="S196" s="11"/>
      <c r="T196" s="11"/>
      <c r="U196" s="11"/>
      <c r="V196" s="11"/>
      <c r="W196" s="11"/>
      <c r="X196" s="11"/>
      <c r="Y196" s="11"/>
      <c r="Z196" s="11"/>
      <c r="AA196" s="11"/>
      <c r="AB196" s="11"/>
      <c r="AC196" s="11"/>
      <c r="AD196" s="11"/>
    </row>
    <row r="197" spans="1:30" ht="12.75">
      <c r="A197" s="52" t="s">
        <v>524</v>
      </c>
      <c r="B197" s="453">
        <v>3123.3</v>
      </c>
      <c r="C197" s="453">
        <v>3125.75</v>
      </c>
      <c r="D197" s="453">
        <v>3141.5</v>
      </c>
      <c r="E197" s="453">
        <v>3098.8</v>
      </c>
      <c r="F197" s="453">
        <v>3112.45</v>
      </c>
      <c r="G197" s="453">
        <v>-10.85</v>
      </c>
      <c r="H197" s="25"/>
      <c r="I197" s="14"/>
      <c r="M197" s="15"/>
      <c r="O197"/>
      <c r="P197"/>
      <c r="Q197"/>
      <c r="R197"/>
      <c r="S197" s="11"/>
      <c r="T197" s="11"/>
      <c r="U197" s="11"/>
      <c r="V197" s="11"/>
      <c r="W197" s="11"/>
      <c r="X197" s="11"/>
      <c r="Y197" s="11"/>
      <c r="Z197" s="11"/>
      <c r="AA197" s="11"/>
      <c r="AB197" s="11"/>
      <c r="AC197" s="11"/>
      <c r="AD197" s="11"/>
    </row>
    <row r="198" spans="1:30" ht="12.75">
      <c r="A198" s="52" t="s">
        <v>525</v>
      </c>
      <c r="B198" s="453">
        <v>6235.15</v>
      </c>
      <c r="C198" s="453">
        <v>6264.55</v>
      </c>
      <c r="D198" s="453">
        <v>6305.5</v>
      </c>
      <c r="E198" s="453">
        <v>6188.8</v>
      </c>
      <c r="F198" s="453">
        <v>6213.85</v>
      </c>
      <c r="G198" s="453">
        <v>-21.3</v>
      </c>
      <c r="H198" s="14"/>
      <c r="I198" s="14"/>
      <c r="K198" s="25"/>
      <c r="M198" s="15"/>
      <c r="O198"/>
      <c r="P198"/>
      <c r="Q198"/>
      <c r="R198"/>
      <c r="S198" s="11"/>
      <c r="T198" s="11"/>
      <c r="U198" s="11"/>
      <c r="V198" s="11"/>
      <c r="W198" s="11"/>
      <c r="X198" s="11"/>
      <c r="Y198" s="11"/>
      <c r="Z198" s="11"/>
      <c r="AA198" s="11"/>
      <c r="AB198" s="11"/>
      <c r="AC198" s="11"/>
      <c r="AD198" s="11"/>
    </row>
    <row r="199" spans="1:30" ht="12.75">
      <c r="A199" s="52" t="s">
        <v>526</v>
      </c>
      <c r="B199" s="453">
        <v>5160.9</v>
      </c>
      <c r="C199" s="453">
        <v>5174</v>
      </c>
      <c r="D199" s="453">
        <v>5182.95</v>
      </c>
      <c r="E199" s="453">
        <v>5088.05</v>
      </c>
      <c r="F199" s="453">
        <v>5113.15</v>
      </c>
      <c r="G199" s="453">
        <v>-47.75</v>
      </c>
      <c r="H199" s="76"/>
      <c r="I199" s="76"/>
      <c r="J199" s="76"/>
      <c r="K199" s="76"/>
      <c r="L199" s="14"/>
      <c r="M199" s="15"/>
      <c r="O199"/>
      <c r="P199"/>
      <c r="Q199"/>
      <c r="R199"/>
      <c r="S199" s="11"/>
      <c r="T199" s="11"/>
      <c r="U199" s="11"/>
      <c r="V199" s="11"/>
      <c r="W199" s="11"/>
      <c r="X199" s="11"/>
      <c r="Y199" s="11"/>
      <c r="Z199" s="11"/>
      <c r="AA199" s="11"/>
      <c r="AB199" s="11"/>
      <c r="AC199" s="11"/>
      <c r="AD199" s="11"/>
    </row>
    <row r="200" spans="1:30" ht="12.75">
      <c r="A200" s="231" t="s">
        <v>527</v>
      </c>
      <c r="B200" s="454">
        <v>3339.15</v>
      </c>
      <c r="C200" s="454">
        <v>3344.95</v>
      </c>
      <c r="D200" s="454">
        <v>3353.4</v>
      </c>
      <c r="E200" s="454">
        <v>3301.75</v>
      </c>
      <c r="F200" s="454">
        <v>3326</v>
      </c>
      <c r="G200" s="454">
        <v>-13.15</v>
      </c>
      <c r="H200" s="305"/>
      <c r="I200" s="305"/>
      <c r="J200" s="305"/>
      <c r="K200" s="305"/>
      <c r="L200" s="25"/>
      <c r="M200" s="24"/>
      <c r="N200" s="25"/>
      <c r="O200"/>
      <c r="P200"/>
      <c r="Q200"/>
      <c r="R200"/>
      <c r="S200" s="11"/>
      <c r="T200" s="11"/>
      <c r="U200" s="11"/>
      <c r="V200" s="11"/>
      <c r="W200" s="11"/>
      <c r="X200" s="11"/>
      <c r="Y200" s="11"/>
      <c r="Z200" s="11"/>
      <c r="AA200" s="11"/>
      <c r="AB200" s="11"/>
      <c r="AC200" s="11"/>
      <c r="AD200" s="11"/>
    </row>
    <row r="201" spans="1:30" ht="12.75">
      <c r="A201" s="386" t="s">
        <v>528</v>
      </c>
      <c r="B201" s="454">
        <v>3885.7</v>
      </c>
      <c r="C201" s="454">
        <v>3890.5</v>
      </c>
      <c r="D201" s="454">
        <v>3902.35</v>
      </c>
      <c r="E201" s="454">
        <v>3850.8</v>
      </c>
      <c r="F201" s="454">
        <v>3881.85</v>
      </c>
      <c r="G201" s="454">
        <v>-3.85</v>
      </c>
      <c r="H201" s="305"/>
      <c r="I201" s="305"/>
      <c r="J201" s="305"/>
      <c r="K201" s="305"/>
      <c r="L201" s="25"/>
      <c r="M201" s="24"/>
      <c r="N201" s="25"/>
      <c r="O201"/>
      <c r="P201"/>
      <c r="Q201"/>
      <c r="R201"/>
      <c r="S201" s="11"/>
      <c r="T201" s="11"/>
      <c r="U201" s="11"/>
      <c r="V201" s="11"/>
      <c r="W201" s="11"/>
      <c r="X201" s="11"/>
      <c r="Y201" s="11"/>
      <c r="Z201" s="11"/>
      <c r="AA201" s="11"/>
      <c r="AB201" s="11"/>
      <c r="AC201" s="11"/>
      <c r="AD201" s="11"/>
    </row>
    <row r="202" spans="1:30" ht="12.75">
      <c r="A202" s="387"/>
      <c r="B202" s="119"/>
      <c r="C202" s="119"/>
      <c r="D202" s="119"/>
      <c r="E202" s="119"/>
      <c r="F202" s="119"/>
      <c r="G202" s="119"/>
      <c r="H202" s="305"/>
      <c r="I202" s="305"/>
      <c r="J202" s="305"/>
      <c r="K202" s="305"/>
      <c r="L202" s="25"/>
      <c r="M202" s="24"/>
      <c r="N202" s="25"/>
      <c r="O202"/>
      <c r="P202"/>
      <c r="Q202"/>
      <c r="R202"/>
      <c r="S202" s="11"/>
      <c r="T202" s="11"/>
      <c r="U202" s="11"/>
      <c r="V202" s="11"/>
      <c r="W202" s="11"/>
      <c r="X202" s="11"/>
      <c r="Y202" s="11"/>
      <c r="Z202" s="11"/>
      <c r="AA202" s="11"/>
      <c r="AB202" s="11"/>
      <c r="AC202" s="11"/>
      <c r="AD202" s="11"/>
    </row>
    <row r="203" spans="1:30" ht="25.5">
      <c r="A203" s="118" t="s">
        <v>529</v>
      </c>
      <c r="B203" s="75"/>
      <c r="C203" s="75"/>
      <c r="D203" s="75"/>
      <c r="E203" s="75"/>
      <c r="F203" s="75"/>
      <c r="G203" s="387"/>
      <c r="H203" s="305"/>
      <c r="I203" s="305"/>
      <c r="J203" s="305"/>
      <c r="K203" s="305"/>
      <c r="L203" s="25"/>
      <c r="M203" s="24"/>
      <c r="N203" s="25"/>
      <c r="O203"/>
      <c r="P203"/>
      <c r="Q203"/>
      <c r="R203"/>
      <c r="S203" s="11"/>
      <c r="T203" s="11"/>
      <c r="U203" s="11"/>
      <c r="V203" s="11"/>
      <c r="W203" s="11"/>
      <c r="X203" s="11"/>
      <c r="Y203" s="11"/>
      <c r="Z203" s="11"/>
      <c r="AA203" s="11"/>
      <c r="AB203" s="11"/>
      <c r="AC203" s="11"/>
      <c r="AD203" s="11"/>
    </row>
    <row r="204" spans="2:30" ht="12.75">
      <c r="B204" s="23"/>
      <c r="C204" s="97"/>
      <c r="F204" s="40"/>
      <c r="G204" s="23"/>
      <c r="H204" s="25"/>
      <c r="I204" s="25"/>
      <c r="J204" s="25"/>
      <c r="K204" s="25"/>
      <c r="L204" s="25"/>
      <c r="M204" s="24"/>
      <c r="N204" s="25"/>
      <c r="O204"/>
      <c r="P204"/>
      <c r="Q204"/>
      <c r="R204"/>
      <c r="S204" s="11"/>
      <c r="T204" s="11"/>
      <c r="U204" s="11"/>
      <c r="V204" s="11"/>
      <c r="W204" s="11"/>
      <c r="X204" s="11"/>
      <c r="Y204" s="11"/>
      <c r="Z204" s="11"/>
      <c r="AA204" s="11"/>
      <c r="AB204" s="11"/>
      <c r="AC204" s="11"/>
      <c r="AD204" s="11"/>
    </row>
    <row r="205" spans="1:30" ht="12.75">
      <c r="A205" s="95" t="s">
        <v>530</v>
      </c>
      <c r="B205" s="16"/>
      <c r="C205" s="12"/>
      <c r="D205" s="12" t="s">
        <v>619</v>
      </c>
      <c r="E205" s="84"/>
      <c r="F205" s="84"/>
      <c r="G205" s="84"/>
      <c r="H205" s="84"/>
      <c r="I205" s="84"/>
      <c r="J205" s="40"/>
      <c r="K205" s="25"/>
      <c r="M205" s="15"/>
      <c r="O205"/>
      <c r="P205"/>
      <c r="Q205"/>
      <c r="R205"/>
      <c r="S205" s="11"/>
      <c r="T205" s="11"/>
      <c r="U205" s="11"/>
      <c r="V205" s="11"/>
      <c r="W205" s="11"/>
      <c r="X205" s="11"/>
      <c r="Y205" s="11"/>
      <c r="Z205" s="11"/>
      <c r="AA205" s="11"/>
      <c r="AB205" s="11"/>
      <c r="AC205" s="11"/>
      <c r="AD205" s="11"/>
    </row>
    <row r="206" spans="1:30" ht="12.75">
      <c r="A206" s="96"/>
      <c r="B206" s="97"/>
      <c r="C206" s="97"/>
      <c r="D206" s="97"/>
      <c r="E206" s="97"/>
      <c r="F206" s="97"/>
      <c r="G206" s="97"/>
      <c r="H206" s="98"/>
      <c r="I206" s="98"/>
      <c r="J206" s="25"/>
      <c r="L206" s="25"/>
      <c r="M206" s="24"/>
      <c r="N206" s="25"/>
      <c r="O206"/>
      <c r="P206"/>
      <c r="Q206"/>
      <c r="R206"/>
      <c r="S206" s="11"/>
      <c r="T206" s="11"/>
      <c r="U206" s="11"/>
      <c r="V206" s="11"/>
      <c r="W206" s="11"/>
      <c r="X206" s="11"/>
      <c r="Y206" s="11"/>
      <c r="Z206" s="11"/>
      <c r="AA206" s="11"/>
      <c r="AB206" s="11"/>
      <c r="AC206" s="11"/>
      <c r="AD206" s="11"/>
    </row>
    <row r="207" spans="1:30" ht="12.75">
      <c r="A207" s="99" t="s">
        <v>336</v>
      </c>
      <c r="B207" s="15" t="s">
        <v>531</v>
      </c>
      <c r="C207" s="60" t="s">
        <v>532</v>
      </c>
      <c r="D207" s="15" t="s">
        <v>533</v>
      </c>
      <c r="F207" s="100" t="s">
        <v>534</v>
      </c>
      <c r="G207" s="15" t="s">
        <v>531</v>
      </c>
      <c r="H207" s="15" t="s">
        <v>535</v>
      </c>
      <c r="I207" s="15" t="s">
        <v>533</v>
      </c>
      <c r="M207" s="15"/>
      <c r="O207"/>
      <c r="P207"/>
      <c r="Q207"/>
      <c r="R207"/>
      <c r="S207" s="11"/>
      <c r="T207" s="11"/>
      <c r="U207" s="11"/>
      <c r="V207" s="11"/>
      <c r="W207" s="11"/>
      <c r="X207" s="11"/>
      <c r="Y207" s="11"/>
      <c r="Z207" s="11"/>
      <c r="AA207" s="11"/>
      <c r="AB207" s="11"/>
      <c r="AC207" s="11"/>
      <c r="AD207" s="11"/>
    </row>
    <row r="208" spans="2:30" ht="12.75">
      <c r="B208" s="31" t="s">
        <v>536</v>
      </c>
      <c r="C208" s="63" t="s">
        <v>273</v>
      </c>
      <c r="D208" s="31" t="s">
        <v>536</v>
      </c>
      <c r="E208" s="27"/>
      <c r="F208" s="15"/>
      <c r="G208" s="62" t="s">
        <v>537</v>
      </c>
      <c r="H208" s="62" t="s">
        <v>538</v>
      </c>
      <c r="I208" s="64" t="s">
        <v>537</v>
      </c>
      <c r="K208" s="25"/>
      <c r="M208" s="15"/>
      <c r="O208"/>
      <c r="P208"/>
      <c r="Q208"/>
      <c r="R208"/>
      <c r="S208" s="11"/>
      <c r="T208" s="11"/>
      <c r="U208" s="11"/>
      <c r="V208" s="11"/>
      <c r="W208" s="11"/>
      <c r="X208" s="11"/>
      <c r="Y208" s="11"/>
      <c r="Z208" s="11"/>
      <c r="AA208" s="11"/>
      <c r="AB208" s="11"/>
      <c r="AC208" s="11"/>
      <c r="AD208" s="11"/>
    </row>
    <row r="209" spans="1:30" ht="12.75">
      <c r="A209" s="96"/>
      <c r="B209" s="27"/>
      <c r="C209" s="66" t="s">
        <v>539</v>
      </c>
      <c r="D209" s="27"/>
      <c r="E209" s="120"/>
      <c r="F209" s="97"/>
      <c r="G209" s="97"/>
      <c r="H209" s="98"/>
      <c r="I209" s="98"/>
      <c r="J209" s="25"/>
      <c r="L209" s="25"/>
      <c r="M209" s="24"/>
      <c r="N209" s="25"/>
      <c r="O209"/>
      <c r="P209"/>
      <c r="Q209"/>
      <c r="R209"/>
      <c r="S209" s="11"/>
      <c r="T209" s="11"/>
      <c r="U209" s="11"/>
      <c r="V209" s="11"/>
      <c r="W209" s="11"/>
      <c r="X209" s="11"/>
      <c r="Y209" s="11"/>
      <c r="Z209" s="11"/>
      <c r="AA209" s="11"/>
      <c r="AB209" s="11"/>
      <c r="AC209" s="11"/>
      <c r="AD209" s="11"/>
    </row>
    <row r="210" spans="1:30" ht="12.75">
      <c r="A210" s="101">
        <v>1</v>
      </c>
      <c r="B210" s="121">
        <v>2</v>
      </c>
      <c r="C210" s="121">
        <v>3</v>
      </c>
      <c r="D210" s="121">
        <v>4</v>
      </c>
      <c r="E210" s="17"/>
      <c r="F210" s="101">
        <v>5</v>
      </c>
      <c r="G210" s="19">
        <v>6</v>
      </c>
      <c r="H210" s="19">
        <v>7</v>
      </c>
      <c r="I210" s="19">
        <v>8</v>
      </c>
      <c r="K210" s="25"/>
      <c r="M210" s="15"/>
      <c r="O210"/>
      <c r="P210"/>
      <c r="Q210"/>
      <c r="R210"/>
      <c r="S210" s="11"/>
      <c r="T210" s="11"/>
      <c r="U210" s="11"/>
      <c r="V210" s="11"/>
      <c r="W210" s="11"/>
      <c r="X210" s="11"/>
      <c r="Y210" s="11"/>
      <c r="Z210" s="11"/>
      <c r="AA210" s="11"/>
      <c r="AB210" s="11"/>
      <c r="AC210" s="11"/>
      <c r="AD210" s="11"/>
    </row>
    <row r="211" spans="1:30" ht="12.75">
      <c r="A211" s="122"/>
      <c r="B211" s="66"/>
      <c r="C211" s="66"/>
      <c r="D211" s="66"/>
      <c r="E211" s="42"/>
      <c r="F211" s="66"/>
      <c r="G211" s="66"/>
      <c r="H211" s="42"/>
      <c r="I211" s="42"/>
      <c r="J211" s="25"/>
      <c r="L211" s="25"/>
      <c r="M211" s="24"/>
      <c r="N211" s="25"/>
      <c r="O211"/>
      <c r="P211"/>
      <c r="Q211"/>
      <c r="R211"/>
      <c r="S211" s="11"/>
      <c r="T211" s="11"/>
      <c r="U211" s="11"/>
      <c r="V211" s="11"/>
      <c r="W211" s="11"/>
      <c r="X211" s="11"/>
      <c r="Y211" s="11"/>
      <c r="Z211" s="11"/>
      <c r="AA211" s="11"/>
      <c r="AB211" s="11"/>
      <c r="AC211" s="11"/>
      <c r="AD211" s="11"/>
    </row>
    <row r="212" spans="1:30" ht="12.75">
      <c r="A212" s="76" t="s">
        <v>540</v>
      </c>
      <c r="B212" s="208">
        <v>300</v>
      </c>
      <c r="C212" s="208">
        <v>48197.44</v>
      </c>
      <c r="D212" s="208">
        <v>40</v>
      </c>
      <c r="E212" s="14"/>
      <c r="F212" s="104" t="s">
        <v>541</v>
      </c>
      <c r="G212" s="14">
        <v>228</v>
      </c>
      <c r="H212" s="14">
        <v>917036.56</v>
      </c>
      <c r="I212" s="14">
        <v>285</v>
      </c>
      <c r="J212" s="25"/>
      <c r="L212" s="25"/>
      <c r="M212" s="24"/>
      <c r="N212" s="25"/>
      <c r="O212"/>
      <c r="P212"/>
      <c r="Q212"/>
      <c r="R212"/>
      <c r="S212" s="11"/>
      <c r="T212" s="11"/>
      <c r="U212" s="11"/>
      <c r="V212" s="11"/>
      <c r="W212" s="11"/>
      <c r="X212" s="11"/>
      <c r="Y212" s="11"/>
      <c r="Z212" s="11"/>
      <c r="AA212" s="11"/>
      <c r="AB212" s="11"/>
      <c r="AC212" s="11"/>
      <c r="AD212" s="11"/>
    </row>
    <row r="213" spans="1:30" ht="12.75">
      <c r="A213" s="76"/>
      <c r="B213" s="404"/>
      <c r="C213" s="404"/>
      <c r="D213" s="404"/>
      <c r="E213" s="14"/>
      <c r="F213" s="104"/>
      <c r="G213" s="14"/>
      <c r="H213" s="14"/>
      <c r="I213" s="14"/>
      <c r="J213" s="25"/>
      <c r="L213" s="25"/>
      <c r="M213" s="24"/>
      <c r="N213" s="25"/>
      <c r="O213"/>
      <c r="P213"/>
      <c r="Q213"/>
      <c r="R213"/>
      <c r="S213" s="11"/>
      <c r="T213" s="11"/>
      <c r="U213" s="11"/>
      <c r="V213" s="11"/>
      <c r="W213" s="11"/>
      <c r="X213" s="11"/>
      <c r="Y213" s="11"/>
      <c r="Z213" s="11"/>
      <c r="AA213" s="11"/>
      <c r="AB213" s="11"/>
      <c r="AC213" s="11"/>
      <c r="AD213" s="11"/>
    </row>
    <row r="214" spans="1:30" ht="12.75">
      <c r="A214" s="14" t="s">
        <v>359</v>
      </c>
      <c r="B214" s="208">
        <v>5</v>
      </c>
      <c r="C214" s="208">
        <v>28.94</v>
      </c>
      <c r="D214" s="208">
        <v>25</v>
      </c>
      <c r="E214" s="14"/>
      <c r="F214" s="104" t="s">
        <v>359</v>
      </c>
      <c r="G214" s="14">
        <v>4767</v>
      </c>
      <c r="H214" s="77">
        <v>1914020.5</v>
      </c>
      <c r="I214" s="14">
        <v>10223</v>
      </c>
      <c r="K214" s="25"/>
      <c r="M214" s="15"/>
      <c r="O214"/>
      <c r="P214"/>
      <c r="Q214"/>
      <c r="R214"/>
      <c r="S214" s="11"/>
      <c r="T214" s="11"/>
      <c r="U214" s="11"/>
      <c r="V214" s="11"/>
      <c r="W214" s="11"/>
      <c r="X214" s="11"/>
      <c r="Y214" s="11"/>
      <c r="Z214" s="11"/>
      <c r="AA214" s="11"/>
      <c r="AB214" s="11"/>
      <c r="AC214" s="11"/>
      <c r="AD214" s="11"/>
    </row>
    <row r="215" spans="1:30" ht="12.75">
      <c r="A215" s="14"/>
      <c r="B215" s="208"/>
      <c r="C215" s="208"/>
      <c r="D215" s="208"/>
      <c r="E215" s="14"/>
      <c r="F215" s="104"/>
      <c r="G215" s="14"/>
      <c r="H215" s="14"/>
      <c r="I215" s="14"/>
      <c r="K215" s="25"/>
      <c r="M215" s="15"/>
      <c r="O215"/>
      <c r="P215"/>
      <c r="Q215"/>
      <c r="R215"/>
      <c r="S215" s="11"/>
      <c r="T215" s="11"/>
      <c r="U215" s="11"/>
      <c r="V215" s="11"/>
      <c r="W215" s="11"/>
      <c r="X215" s="11"/>
      <c r="Y215" s="11"/>
      <c r="Z215" s="11"/>
      <c r="AA215" s="11"/>
      <c r="AB215" s="11"/>
      <c r="AC215" s="11"/>
      <c r="AD215" s="11"/>
    </row>
    <row r="216" spans="1:30" ht="12.75">
      <c r="A216" s="76" t="s">
        <v>542</v>
      </c>
      <c r="B216" s="208">
        <v>0</v>
      </c>
      <c r="C216" s="208">
        <v>0</v>
      </c>
      <c r="D216" s="208">
        <v>0</v>
      </c>
      <c r="E216" s="14"/>
      <c r="F216" s="104" t="s">
        <v>543</v>
      </c>
      <c r="G216" s="14">
        <f>G217+G218</f>
        <v>71</v>
      </c>
      <c r="H216" s="77">
        <f>H217+H218</f>
        <v>288483</v>
      </c>
      <c r="I216" s="14">
        <f>I217+I218</f>
        <v>265</v>
      </c>
      <c r="J216" s="25"/>
      <c r="L216" s="25"/>
      <c r="M216" s="24"/>
      <c r="N216" s="25"/>
      <c r="O216"/>
      <c r="P216"/>
      <c r="Q216"/>
      <c r="R216"/>
      <c r="S216" s="11"/>
      <c r="T216" s="11"/>
      <c r="U216" s="11"/>
      <c r="V216" s="11"/>
      <c r="W216" s="11"/>
      <c r="X216" s="11"/>
      <c r="Y216" s="11"/>
      <c r="Z216" s="11"/>
      <c r="AA216" s="11"/>
      <c r="AB216" s="11"/>
      <c r="AC216" s="11"/>
      <c r="AD216" s="11"/>
    </row>
    <row r="217" spans="1:30" ht="12.75">
      <c r="A217" s="14" t="s">
        <v>544</v>
      </c>
      <c r="B217" s="208">
        <v>0</v>
      </c>
      <c r="C217" s="208">
        <v>0</v>
      </c>
      <c r="D217" s="208">
        <v>0</v>
      </c>
      <c r="E217" s="14"/>
      <c r="F217" s="14" t="s">
        <v>545</v>
      </c>
      <c r="G217" s="14">
        <v>36</v>
      </c>
      <c r="H217" s="14">
        <v>147218.52</v>
      </c>
      <c r="I217" s="14">
        <v>105</v>
      </c>
      <c r="M217" s="15"/>
      <c r="O217"/>
      <c r="P217"/>
      <c r="Q217"/>
      <c r="R217"/>
      <c r="S217" s="11"/>
      <c r="T217" s="11"/>
      <c r="U217" s="11"/>
      <c r="V217" s="11"/>
      <c r="W217" s="11"/>
      <c r="X217" s="11"/>
      <c r="Y217" s="11"/>
      <c r="Z217" s="11"/>
      <c r="AA217" s="11"/>
      <c r="AB217" s="11"/>
      <c r="AC217" s="11"/>
      <c r="AD217" s="11"/>
    </row>
    <row r="218" spans="1:30" ht="12.75">
      <c r="A218" s="14" t="s">
        <v>546</v>
      </c>
      <c r="B218" s="208">
        <v>0</v>
      </c>
      <c r="C218" s="208">
        <v>0</v>
      </c>
      <c r="D218" s="208">
        <v>0</v>
      </c>
      <c r="E218" s="14"/>
      <c r="F218" s="14" t="s">
        <v>547</v>
      </c>
      <c r="G218" s="14">
        <v>35</v>
      </c>
      <c r="H218" s="14">
        <v>141264.48</v>
      </c>
      <c r="I218" s="14">
        <v>160</v>
      </c>
      <c r="K218" s="25"/>
      <c r="M218" s="15"/>
      <c r="O218"/>
      <c r="P218"/>
      <c r="Q218"/>
      <c r="R218"/>
      <c r="S218" s="11"/>
      <c r="T218" s="11"/>
      <c r="U218" s="11"/>
      <c r="V218" s="11"/>
      <c r="W218" s="11"/>
      <c r="X218" s="11"/>
      <c r="Y218" s="11"/>
      <c r="Z218" s="11"/>
      <c r="AA218" s="11"/>
      <c r="AB218" s="11"/>
      <c r="AC218" s="11"/>
      <c r="AD218" s="11"/>
    </row>
    <row r="219" spans="1:30" ht="12.75">
      <c r="A219" s="14"/>
      <c r="B219" s="231" t="s">
        <v>551</v>
      </c>
      <c r="C219" s="231" t="s">
        <v>551</v>
      </c>
      <c r="D219" s="231"/>
      <c r="E219" s="14"/>
      <c r="F219" s="14"/>
      <c r="G219" s="14"/>
      <c r="H219" s="14"/>
      <c r="I219" s="14"/>
      <c r="K219" s="25"/>
      <c r="M219" s="15"/>
      <c r="O219"/>
      <c r="P219"/>
      <c r="Q219"/>
      <c r="R219"/>
      <c r="S219" s="11"/>
      <c r="T219" s="11"/>
      <c r="U219" s="11"/>
      <c r="V219" s="11"/>
      <c r="W219" s="11"/>
      <c r="X219" s="11"/>
      <c r="Y219" s="11"/>
      <c r="Z219" s="11"/>
      <c r="AA219" s="11"/>
      <c r="AB219" s="11"/>
      <c r="AC219" s="11"/>
      <c r="AD219" s="11"/>
    </row>
    <row r="220" spans="1:30" ht="12.75">
      <c r="A220" s="14" t="s">
        <v>357</v>
      </c>
      <c r="B220" s="231">
        <f>B221+B222</f>
        <v>0</v>
      </c>
      <c r="C220" s="231">
        <f>+C221+C222</f>
        <v>0</v>
      </c>
      <c r="D220" s="231">
        <f>D221+D222</f>
        <v>0</v>
      </c>
      <c r="E220" s="14"/>
      <c r="F220" s="104" t="s">
        <v>357</v>
      </c>
      <c r="G220" s="14">
        <f>G221+G222</f>
        <v>342</v>
      </c>
      <c r="H220" s="77">
        <f>H221+H222</f>
        <v>85846.9</v>
      </c>
      <c r="I220" s="14">
        <f>I221+I222</f>
        <v>850</v>
      </c>
      <c r="J220" s="25"/>
      <c r="L220" s="25"/>
      <c r="M220" s="24"/>
      <c r="N220" s="25"/>
      <c r="O220"/>
      <c r="P220"/>
      <c r="Q220"/>
      <c r="R220"/>
      <c r="S220" s="11"/>
      <c r="T220" s="11"/>
      <c r="U220" s="11"/>
      <c r="V220" s="11"/>
      <c r="W220" s="11"/>
      <c r="X220" s="11"/>
      <c r="Y220" s="11"/>
      <c r="Z220" s="11"/>
      <c r="AA220" s="11"/>
      <c r="AB220" s="11"/>
      <c r="AC220" s="11"/>
      <c r="AD220" s="11"/>
    </row>
    <row r="221" spans="1:30" ht="12.75">
      <c r="A221" s="14" t="s">
        <v>544</v>
      </c>
      <c r="B221" s="417">
        <v>0</v>
      </c>
      <c r="C221" s="417">
        <v>0</v>
      </c>
      <c r="D221" s="231">
        <v>0</v>
      </c>
      <c r="E221" s="14"/>
      <c r="F221" s="14" t="s">
        <v>545</v>
      </c>
      <c r="G221" s="14">
        <v>300</v>
      </c>
      <c r="H221" s="14">
        <v>75126.03</v>
      </c>
      <c r="I221" s="14">
        <v>729</v>
      </c>
      <c r="M221" s="15"/>
      <c r="O221"/>
      <c r="P221"/>
      <c r="Q221"/>
      <c r="R221"/>
      <c r="S221" s="11"/>
      <c r="T221" s="11"/>
      <c r="U221" s="11"/>
      <c r="V221" s="11"/>
      <c r="W221" s="11"/>
      <c r="X221" s="11"/>
      <c r="Y221" s="11"/>
      <c r="Z221" s="11"/>
      <c r="AA221" s="11"/>
      <c r="AB221" s="11"/>
      <c r="AC221" s="11"/>
      <c r="AD221" s="11"/>
    </row>
    <row r="222" spans="1:30" ht="12.75">
      <c r="A222" s="14" t="s">
        <v>546</v>
      </c>
      <c r="B222" s="231">
        <v>0</v>
      </c>
      <c r="C222" s="231">
        <v>0</v>
      </c>
      <c r="D222" s="231">
        <v>0</v>
      </c>
      <c r="E222" s="14"/>
      <c r="F222" s="14" t="s">
        <v>547</v>
      </c>
      <c r="G222" s="14">
        <v>42</v>
      </c>
      <c r="H222" s="14">
        <v>10720.87</v>
      </c>
      <c r="I222" s="14">
        <v>121</v>
      </c>
      <c r="K222" s="25"/>
      <c r="M222" s="15"/>
      <c r="O222"/>
      <c r="P222"/>
      <c r="Q222"/>
      <c r="R222"/>
      <c r="S222" s="11"/>
      <c r="T222" s="11"/>
      <c r="U222" s="11"/>
      <c r="V222" s="11"/>
      <c r="W222" s="11"/>
      <c r="X222" s="11"/>
      <c r="Y222" s="11"/>
      <c r="Z222" s="11"/>
      <c r="AA222" s="11"/>
      <c r="AB222" s="11"/>
      <c r="AC222" s="11"/>
      <c r="AD222" s="11"/>
    </row>
    <row r="223" spans="1:30" ht="12.75">
      <c r="A223" s="75"/>
      <c r="B223" s="418"/>
      <c r="C223" s="418"/>
      <c r="D223" s="418"/>
      <c r="E223" s="75"/>
      <c r="F223" s="75"/>
      <c r="G223" s="75"/>
      <c r="H223" s="119"/>
      <c r="I223" s="75"/>
      <c r="K223" s="25"/>
      <c r="M223" s="15"/>
      <c r="O223"/>
      <c r="P223"/>
      <c r="Q223"/>
      <c r="R223"/>
      <c r="S223" s="11"/>
      <c r="T223" s="11"/>
      <c r="U223" s="11"/>
      <c r="V223" s="11"/>
      <c r="W223" s="11"/>
      <c r="X223" s="11"/>
      <c r="Y223" s="11"/>
      <c r="Z223" s="11"/>
      <c r="AA223" s="11"/>
      <c r="AB223" s="11"/>
      <c r="AC223" s="11"/>
      <c r="AD223" s="11"/>
    </row>
    <row r="224" spans="1:30" ht="12.75">
      <c r="A224" s="14"/>
      <c r="B224" s="408"/>
      <c r="C224" s="419"/>
      <c r="D224" s="408"/>
      <c r="E224" s="14"/>
      <c r="F224" s="14"/>
      <c r="G224" s="386"/>
      <c r="H224" s="410"/>
      <c r="I224" s="386"/>
      <c r="K224" s="25"/>
      <c r="M224" s="15"/>
      <c r="O224"/>
      <c r="P224"/>
      <c r="Q224"/>
      <c r="R224"/>
      <c r="S224" s="11"/>
      <c r="T224" s="11"/>
      <c r="U224" s="11"/>
      <c r="V224" s="11"/>
      <c r="W224" s="11"/>
      <c r="X224" s="11"/>
      <c r="Y224" s="11"/>
      <c r="Z224" s="11"/>
      <c r="AA224" s="11"/>
      <c r="AB224" s="11"/>
      <c r="AC224" s="11"/>
      <c r="AD224" s="11"/>
    </row>
    <row r="225" spans="1:30" ht="12.75">
      <c r="A225" s="23"/>
      <c r="B225" s="23"/>
      <c r="C225" s="23"/>
      <c r="D225" s="23"/>
      <c r="E225" s="23"/>
      <c r="F225" s="124"/>
      <c r="G225" s="23"/>
      <c r="H225" s="125"/>
      <c r="I225" s="81"/>
      <c r="J225" s="25"/>
      <c r="L225" s="25"/>
      <c r="M225" s="24"/>
      <c r="N225" s="25"/>
      <c r="O225"/>
      <c r="P225"/>
      <c r="Q225"/>
      <c r="R225"/>
      <c r="S225" s="11"/>
      <c r="T225" s="11"/>
      <c r="U225" s="11"/>
      <c r="V225" s="11"/>
      <c r="W225" s="11"/>
      <c r="X225" s="11"/>
      <c r="Y225" s="11"/>
      <c r="Z225" s="11"/>
      <c r="AA225" s="11"/>
      <c r="AB225" s="11"/>
      <c r="AC225" s="11"/>
      <c r="AD225" s="11"/>
    </row>
    <row r="226" spans="1:30" ht="12.75">
      <c r="A226" s="23"/>
      <c r="B226" s="23"/>
      <c r="C226" s="23"/>
      <c r="D226" s="23"/>
      <c r="E226" s="23"/>
      <c r="F226" s="124"/>
      <c r="G226" s="23"/>
      <c r="H226" s="125"/>
      <c r="I226" s="81"/>
      <c r="J226" s="25"/>
      <c r="L226" s="25"/>
      <c r="M226" s="24"/>
      <c r="N226" s="25"/>
      <c r="O226"/>
      <c r="P226"/>
      <c r="Q226"/>
      <c r="R226"/>
      <c r="S226" s="11"/>
      <c r="T226" s="11"/>
      <c r="U226" s="11"/>
      <c r="V226" s="11"/>
      <c r="W226" s="11"/>
      <c r="X226" s="11"/>
      <c r="Y226" s="11"/>
      <c r="Z226" s="11"/>
      <c r="AA226" s="11"/>
      <c r="AB226" s="11"/>
      <c r="AC226" s="11"/>
      <c r="AD226" s="11"/>
    </row>
    <row r="227" spans="1:30" ht="12.75">
      <c r="A227" s="95" t="s">
        <v>500</v>
      </c>
      <c r="B227" s="16"/>
      <c r="C227" s="12"/>
      <c r="D227" s="12" t="s">
        <v>622</v>
      </c>
      <c r="E227" s="126"/>
      <c r="F227" s="16"/>
      <c r="G227" s="16"/>
      <c r="H227" s="127"/>
      <c r="J227" s="25"/>
      <c r="L227" s="25"/>
      <c r="M227" s="24"/>
      <c r="N227" s="25"/>
      <c r="O227"/>
      <c r="P227"/>
      <c r="Q227"/>
      <c r="R227"/>
      <c r="S227" s="11"/>
      <c r="T227" s="11"/>
      <c r="U227" s="11"/>
      <c r="V227" s="11"/>
      <c r="W227" s="11"/>
      <c r="X227" s="11"/>
      <c r="Y227" s="11"/>
      <c r="Z227" s="11"/>
      <c r="AA227" s="11"/>
      <c r="AB227" s="11"/>
      <c r="AC227" s="11"/>
      <c r="AD227" s="11"/>
    </row>
    <row r="228" spans="1:30" ht="12.75">
      <c r="A228" s="96"/>
      <c r="B228" s="97"/>
      <c r="C228" s="97"/>
      <c r="D228" s="97"/>
      <c r="E228" s="97"/>
      <c r="F228" s="97"/>
      <c r="G228" s="97"/>
      <c r="H228" s="128"/>
      <c r="I228" s="25"/>
      <c r="J228" s="25"/>
      <c r="L228" s="25"/>
      <c r="M228" s="24"/>
      <c r="N228" s="25"/>
      <c r="O228"/>
      <c r="P228"/>
      <c r="Q228"/>
      <c r="R228"/>
      <c r="S228" s="11"/>
      <c r="T228" s="11"/>
      <c r="U228" s="11"/>
      <c r="V228" s="11"/>
      <c r="W228" s="11"/>
      <c r="X228" s="11"/>
      <c r="Y228" s="11"/>
      <c r="Z228" s="11"/>
      <c r="AA228" s="11"/>
      <c r="AB228" s="11"/>
      <c r="AC228" s="11"/>
      <c r="AD228" s="11"/>
    </row>
    <row r="229" spans="1:30" ht="12.75">
      <c r="A229" s="8" t="s">
        <v>501</v>
      </c>
      <c r="B229" s="15" t="s">
        <v>502</v>
      </c>
      <c r="C229" s="15" t="s">
        <v>503</v>
      </c>
      <c r="D229" s="15" t="s">
        <v>504</v>
      </c>
      <c r="E229" s="15" t="s">
        <v>505</v>
      </c>
      <c r="F229" s="15" t="s">
        <v>506</v>
      </c>
      <c r="G229" s="15" t="s">
        <v>507</v>
      </c>
      <c r="H229" s="129" t="s">
        <v>508</v>
      </c>
      <c r="J229" s="25"/>
      <c r="L229" s="25"/>
      <c r="M229" s="24"/>
      <c r="N229" s="25"/>
      <c r="O229"/>
      <c r="P229"/>
      <c r="Q229"/>
      <c r="R229"/>
      <c r="S229" s="11"/>
      <c r="T229" s="11"/>
      <c r="U229" s="11"/>
      <c r="V229" s="11"/>
      <c r="W229" s="11"/>
      <c r="X229" s="11"/>
      <c r="Y229" s="11"/>
      <c r="Z229" s="11"/>
      <c r="AA229" s="11"/>
      <c r="AB229" s="11"/>
      <c r="AC229" s="11"/>
      <c r="AD229" s="11"/>
    </row>
    <row r="230" spans="1:30" ht="12.75">
      <c r="A230" s="75"/>
      <c r="B230" s="120"/>
      <c r="C230" s="120"/>
      <c r="D230" s="120"/>
      <c r="E230" s="120"/>
      <c r="F230" s="120" t="s">
        <v>552</v>
      </c>
      <c r="G230" s="120"/>
      <c r="H230" s="130"/>
      <c r="J230" s="25"/>
      <c r="L230" s="25"/>
      <c r="M230" s="24"/>
      <c r="N230" s="25"/>
      <c r="O230"/>
      <c r="P230"/>
      <c r="Q230"/>
      <c r="R230"/>
      <c r="S230" s="11"/>
      <c r="T230" s="11"/>
      <c r="U230" s="11"/>
      <c r="V230" s="11"/>
      <c r="W230" s="11"/>
      <c r="X230" s="11"/>
      <c r="Y230" s="11"/>
      <c r="Z230" s="11"/>
      <c r="AA230" s="11"/>
      <c r="AB230" s="11"/>
      <c r="AC230" s="11"/>
      <c r="AD230" s="11"/>
    </row>
    <row r="231" spans="1:30" ht="12.75">
      <c r="A231" s="18">
        <v>1</v>
      </c>
      <c r="B231" s="19">
        <v>2</v>
      </c>
      <c r="C231" s="19">
        <v>3</v>
      </c>
      <c r="D231" s="19">
        <v>4</v>
      </c>
      <c r="E231" s="19">
        <v>5</v>
      </c>
      <c r="F231" s="19">
        <v>6</v>
      </c>
      <c r="G231" s="19">
        <v>7</v>
      </c>
      <c r="H231" s="127">
        <v>8</v>
      </c>
      <c r="J231" s="25"/>
      <c r="L231" s="25"/>
      <c r="M231" s="24"/>
      <c r="N231" s="25"/>
      <c r="O231"/>
      <c r="P231"/>
      <c r="Q231"/>
      <c r="R231"/>
      <c r="S231" s="11"/>
      <c r="T231" s="11"/>
      <c r="U231" s="11"/>
      <c r="V231" s="11"/>
      <c r="W231" s="11"/>
      <c r="X231" s="11"/>
      <c r="Y231" s="11"/>
      <c r="Z231" s="11"/>
      <c r="AA231" s="11"/>
      <c r="AB231" s="11"/>
      <c r="AC231" s="11"/>
      <c r="AD231" s="11"/>
    </row>
    <row r="232" spans="1:30" ht="12.75">
      <c r="A232" s="21"/>
      <c r="B232" s="131"/>
      <c r="C232" s="131"/>
      <c r="D232" s="131"/>
      <c r="E232" s="131"/>
      <c r="F232" s="131"/>
      <c r="G232" s="131"/>
      <c r="H232" s="77"/>
      <c r="J232" s="25"/>
      <c r="L232" s="25"/>
      <c r="M232" s="24"/>
      <c r="N232" s="25"/>
      <c r="O232"/>
      <c r="P232"/>
      <c r="Q232"/>
      <c r="R232"/>
      <c r="S232" s="11"/>
      <c r="T232" s="11"/>
      <c r="U232" s="11"/>
      <c r="V232" s="11"/>
      <c r="W232" s="11"/>
      <c r="X232" s="11"/>
      <c r="Y232" s="11"/>
      <c r="Z232" s="11"/>
      <c r="AA232" s="11"/>
      <c r="AB232" s="11"/>
      <c r="AC232" s="11"/>
      <c r="AD232" s="11"/>
    </row>
    <row r="233" spans="1:30" ht="12.75">
      <c r="A233" s="404" t="s">
        <v>558</v>
      </c>
      <c r="B233" s="455">
        <v>13962.94</v>
      </c>
      <c r="C233" s="455">
        <v>14002.72</v>
      </c>
      <c r="D233" s="455">
        <v>13915.74</v>
      </c>
      <c r="E233" s="455">
        <v>13972.03</v>
      </c>
      <c r="F233" s="455">
        <v>13949</v>
      </c>
      <c r="G233" s="455">
        <v>23.03</v>
      </c>
      <c r="H233" s="455">
        <v>0.17</v>
      </c>
      <c r="I233" s="420"/>
      <c r="J233" s="25"/>
      <c r="L233" s="25"/>
      <c r="M233" s="24"/>
      <c r="N233" s="25"/>
      <c r="O233"/>
      <c r="P233"/>
      <c r="Q233"/>
      <c r="R233"/>
      <c r="S233" s="11"/>
      <c r="T233" s="11"/>
      <c r="U233" s="11"/>
      <c r="V233" s="11"/>
      <c r="W233" s="11"/>
      <c r="X233" s="11"/>
      <c r="Y233" s="11"/>
      <c r="Z233" s="11"/>
      <c r="AA233" s="11"/>
      <c r="AB233" s="11"/>
      <c r="AC233" s="11"/>
      <c r="AD233" s="11"/>
    </row>
    <row r="234" spans="1:30" ht="12.75">
      <c r="A234" s="404" t="s">
        <v>559</v>
      </c>
      <c r="B234" s="455">
        <v>5784.55</v>
      </c>
      <c r="C234" s="455">
        <v>5805.83</v>
      </c>
      <c r="D234" s="455">
        <v>5764.45</v>
      </c>
      <c r="E234" s="455">
        <v>5779.39</v>
      </c>
      <c r="F234" s="455">
        <v>5776.68</v>
      </c>
      <c r="G234" s="455">
        <v>2.71</v>
      </c>
      <c r="H234" s="455">
        <v>0.05</v>
      </c>
      <c r="I234" s="420"/>
      <c r="J234" s="25"/>
      <c r="L234" s="25"/>
      <c r="M234" s="24"/>
      <c r="N234" s="25"/>
      <c r="O234"/>
      <c r="P234"/>
      <c r="Q234"/>
      <c r="R234"/>
      <c r="S234" s="11"/>
      <c r="T234" s="11"/>
      <c r="U234" s="11"/>
      <c r="V234" s="11"/>
      <c r="W234" s="11"/>
      <c r="X234" s="11"/>
      <c r="Y234" s="11"/>
      <c r="Z234" s="11"/>
      <c r="AA234" s="11"/>
      <c r="AB234" s="11"/>
      <c r="AC234" s="11"/>
      <c r="AD234" s="11"/>
    </row>
    <row r="235" spans="1:30" ht="12.75">
      <c r="A235" s="404" t="s">
        <v>560</v>
      </c>
      <c r="B235" s="455">
        <v>6754.63</v>
      </c>
      <c r="C235" s="455">
        <v>6786.92</v>
      </c>
      <c r="D235" s="455">
        <v>6735.8</v>
      </c>
      <c r="E235" s="455">
        <v>6767.45</v>
      </c>
      <c r="F235" s="455">
        <v>6739.73</v>
      </c>
      <c r="G235" s="455">
        <v>27.72</v>
      </c>
      <c r="H235" s="455">
        <v>0.41</v>
      </c>
      <c r="I235" s="420"/>
      <c r="J235" s="25"/>
      <c r="L235" s="25"/>
      <c r="M235" s="24"/>
      <c r="N235" s="25"/>
      <c r="O235"/>
      <c r="P235"/>
      <c r="Q235"/>
      <c r="R235"/>
      <c r="S235" s="11"/>
      <c r="T235" s="11"/>
      <c r="U235" s="11"/>
      <c r="V235" s="11"/>
      <c r="W235" s="11"/>
      <c r="X235" s="11"/>
      <c r="Y235" s="11"/>
      <c r="Z235" s="11"/>
      <c r="AA235" s="11"/>
      <c r="AB235" s="11"/>
      <c r="AC235" s="11"/>
      <c r="AD235" s="11"/>
    </row>
    <row r="236" spans="1:30" ht="12.75">
      <c r="A236" s="404" t="s">
        <v>561</v>
      </c>
      <c r="B236" s="455">
        <v>7056.71</v>
      </c>
      <c r="C236" s="455">
        <v>7081.24</v>
      </c>
      <c r="D236" s="455">
        <v>7037.28</v>
      </c>
      <c r="E236" s="455">
        <v>7066.55</v>
      </c>
      <c r="F236" s="455">
        <v>7051.08</v>
      </c>
      <c r="G236" s="455">
        <v>15.47</v>
      </c>
      <c r="H236" s="455">
        <v>0.22</v>
      </c>
      <c r="I236" s="420"/>
      <c r="J236" s="25"/>
      <c r="L236" s="25"/>
      <c r="M236" s="24"/>
      <c r="N236" s="25"/>
      <c r="O236"/>
      <c r="P236"/>
      <c r="Q236"/>
      <c r="R236"/>
      <c r="S236" s="11"/>
      <c r="T236" s="11"/>
      <c r="U236" s="11"/>
      <c r="V236" s="11"/>
      <c r="W236" s="11"/>
      <c r="X236" s="11"/>
      <c r="Y236" s="11"/>
      <c r="Z236" s="11"/>
      <c r="AA236" s="11"/>
      <c r="AB236" s="11"/>
      <c r="AC236" s="11"/>
      <c r="AD236" s="11"/>
    </row>
    <row r="237" spans="1:30" ht="12.75">
      <c r="A237" s="404" t="s">
        <v>562</v>
      </c>
      <c r="B237" s="455">
        <v>1671.13</v>
      </c>
      <c r="C237" s="455">
        <v>1676.77</v>
      </c>
      <c r="D237" s="455">
        <v>1666.87</v>
      </c>
      <c r="E237" s="455">
        <v>1673.44</v>
      </c>
      <c r="F237" s="455">
        <v>1670.3</v>
      </c>
      <c r="G237" s="455">
        <v>3.14</v>
      </c>
      <c r="H237" s="455">
        <v>0.19</v>
      </c>
      <c r="I237" s="420"/>
      <c r="J237" s="25"/>
      <c r="L237" s="25"/>
      <c r="M237" s="24"/>
      <c r="N237" s="25"/>
      <c r="O237"/>
      <c r="P237"/>
      <c r="Q237"/>
      <c r="R237"/>
      <c r="S237" s="11"/>
      <c r="T237" s="11"/>
      <c r="U237" s="11"/>
      <c r="V237" s="11"/>
      <c r="W237" s="11"/>
      <c r="X237" s="11"/>
      <c r="Y237" s="11"/>
      <c r="Z237" s="11"/>
      <c r="AA237" s="11"/>
      <c r="AB237" s="11"/>
      <c r="AC237" s="11"/>
      <c r="AD237" s="11"/>
    </row>
    <row r="238" spans="1:30" ht="12.75">
      <c r="A238" s="404" t="s">
        <v>563</v>
      </c>
      <c r="B238" s="455">
        <v>5308.98</v>
      </c>
      <c r="C238" s="455">
        <v>5325.17</v>
      </c>
      <c r="D238" s="455">
        <v>5295.25</v>
      </c>
      <c r="E238" s="455">
        <v>5314.93</v>
      </c>
      <c r="F238" s="455">
        <v>5304.85</v>
      </c>
      <c r="G238" s="455">
        <v>10.08</v>
      </c>
      <c r="H238" s="455">
        <v>0.19</v>
      </c>
      <c r="I238" s="420"/>
      <c r="J238" s="25"/>
      <c r="L238" s="25"/>
      <c r="M238" s="24"/>
      <c r="N238" s="25"/>
      <c r="O238"/>
      <c r="P238"/>
      <c r="Q238"/>
      <c r="R238"/>
      <c r="S238" s="11"/>
      <c r="T238" s="11"/>
      <c r="U238" s="11"/>
      <c r="V238" s="11"/>
      <c r="W238" s="11"/>
      <c r="X238" s="11"/>
      <c r="Y238" s="11"/>
      <c r="Z238" s="11"/>
      <c r="AA238" s="11"/>
      <c r="AB238" s="11"/>
      <c r="AC238" s="11"/>
      <c r="AD238" s="11"/>
    </row>
    <row r="239" spans="1:30" ht="12.75">
      <c r="A239" s="28" t="s">
        <v>564</v>
      </c>
      <c r="B239" s="456"/>
      <c r="C239" s="456"/>
      <c r="D239" s="456"/>
      <c r="E239" s="456"/>
      <c r="F239" s="456"/>
      <c r="G239" s="456"/>
      <c r="H239" s="456"/>
      <c r="I239" s="420"/>
      <c r="J239" s="25"/>
      <c r="L239" s="25"/>
      <c r="M239" s="24"/>
      <c r="N239" s="25"/>
      <c r="O239"/>
      <c r="P239"/>
      <c r="Q239"/>
      <c r="R239"/>
      <c r="S239" s="11"/>
      <c r="T239" s="11"/>
      <c r="U239" s="11"/>
      <c r="V239" s="11"/>
      <c r="W239" s="11"/>
      <c r="X239" s="11"/>
      <c r="Y239" s="11"/>
      <c r="Z239" s="11"/>
      <c r="AA239" s="11"/>
      <c r="AB239" s="11"/>
      <c r="AC239" s="11"/>
      <c r="AD239" s="11"/>
    </row>
    <row r="240" spans="1:30" ht="12.75">
      <c r="A240" s="404" t="s">
        <v>565</v>
      </c>
      <c r="B240" s="455">
        <v>5463.49</v>
      </c>
      <c r="C240" s="455">
        <v>5487.14</v>
      </c>
      <c r="D240" s="455">
        <v>5441.55</v>
      </c>
      <c r="E240" s="455">
        <v>5479.85</v>
      </c>
      <c r="F240" s="455">
        <v>5460.58</v>
      </c>
      <c r="G240" s="455">
        <v>19.27</v>
      </c>
      <c r="H240" s="455">
        <v>0.35</v>
      </c>
      <c r="I240" s="420"/>
      <c r="J240" s="25"/>
      <c r="L240" s="25"/>
      <c r="M240" s="24"/>
      <c r="N240" s="25"/>
      <c r="O240"/>
      <c r="P240"/>
      <c r="Q240"/>
      <c r="R240"/>
      <c r="S240" s="11"/>
      <c r="T240" s="11"/>
      <c r="U240" s="11"/>
      <c r="V240" s="11"/>
      <c r="W240" s="11"/>
      <c r="X240" s="11"/>
      <c r="Y240" s="11"/>
      <c r="Z240" s="11"/>
      <c r="AA240" s="11"/>
      <c r="AB240" s="11"/>
      <c r="AC240" s="11"/>
      <c r="AD240" s="11"/>
    </row>
    <row r="241" spans="1:30" ht="12.75">
      <c r="A241" s="404" t="s">
        <v>509</v>
      </c>
      <c r="B241" s="455">
        <v>7196.87</v>
      </c>
      <c r="C241" s="455">
        <v>7287.86</v>
      </c>
      <c r="D241" s="455">
        <v>7162.26</v>
      </c>
      <c r="E241" s="455">
        <v>7253.8</v>
      </c>
      <c r="F241" s="455">
        <v>7197</v>
      </c>
      <c r="G241" s="455">
        <v>56.8</v>
      </c>
      <c r="H241" s="455">
        <v>0.79</v>
      </c>
      <c r="I241" s="420"/>
      <c r="J241" s="25"/>
      <c r="L241" s="25"/>
      <c r="M241" s="24"/>
      <c r="N241" s="25"/>
      <c r="O241"/>
      <c r="P241"/>
      <c r="Q241"/>
      <c r="R241"/>
      <c r="S241" s="11"/>
      <c r="T241" s="11"/>
      <c r="U241" s="11"/>
      <c r="V241" s="11"/>
      <c r="W241" s="11"/>
      <c r="X241" s="11"/>
      <c r="Y241" s="11"/>
      <c r="Z241" s="11"/>
      <c r="AA241" s="11"/>
      <c r="AB241" s="11"/>
      <c r="AC241" s="11"/>
      <c r="AD241" s="11"/>
    </row>
    <row r="242" spans="1:30" ht="12.75">
      <c r="A242" s="404" t="s">
        <v>566</v>
      </c>
      <c r="B242" s="455">
        <v>3326.89</v>
      </c>
      <c r="C242" s="455">
        <v>3364.92</v>
      </c>
      <c r="D242" s="455">
        <v>3311.33</v>
      </c>
      <c r="E242" s="455">
        <v>3344.28</v>
      </c>
      <c r="F242" s="455">
        <v>3323.23</v>
      </c>
      <c r="G242" s="455">
        <v>21.05</v>
      </c>
      <c r="H242" s="455">
        <v>0.63</v>
      </c>
      <c r="I242" s="420"/>
      <c r="J242" s="25"/>
      <c r="L242" s="25"/>
      <c r="M242" s="24"/>
      <c r="N242" s="25"/>
      <c r="O242"/>
      <c r="P242"/>
      <c r="Q242"/>
      <c r="R242"/>
      <c r="S242" s="11"/>
      <c r="T242" s="11"/>
      <c r="U242" s="11"/>
      <c r="V242" s="11"/>
      <c r="W242" s="11"/>
      <c r="X242" s="11"/>
      <c r="Y242" s="11"/>
      <c r="Z242" s="11"/>
      <c r="AA242" s="11"/>
      <c r="AB242" s="11"/>
      <c r="AC242" s="11"/>
      <c r="AD242" s="11"/>
    </row>
    <row r="243" spans="1:30" ht="12.75">
      <c r="A243" s="404" t="s">
        <v>567</v>
      </c>
      <c r="B243" s="455">
        <v>9357.99</v>
      </c>
      <c r="C243" s="455">
        <v>9498.8</v>
      </c>
      <c r="D243" s="455">
        <v>9334.18</v>
      </c>
      <c r="E243" s="455">
        <v>9474.5</v>
      </c>
      <c r="F243" s="455">
        <v>9367.76</v>
      </c>
      <c r="G243" s="455">
        <v>106.74</v>
      </c>
      <c r="H243" s="455">
        <v>1.14</v>
      </c>
      <c r="I243" s="420"/>
      <c r="J243" s="25"/>
      <c r="L243" s="25"/>
      <c r="M243" s="24"/>
      <c r="N243" s="25"/>
      <c r="O243"/>
      <c r="P243"/>
      <c r="Q243"/>
      <c r="R243"/>
      <c r="S243" s="11"/>
      <c r="T243" s="11"/>
      <c r="U243" s="11"/>
      <c r="V243" s="11"/>
      <c r="W243" s="11"/>
      <c r="X243" s="11"/>
      <c r="Y243" s="11"/>
      <c r="Z243" s="11"/>
      <c r="AA243" s="11"/>
      <c r="AB243" s="11"/>
      <c r="AC243" s="11"/>
      <c r="AD243" s="11"/>
    </row>
    <row r="244" spans="1:30" ht="12.75">
      <c r="A244" s="404" t="s">
        <v>568</v>
      </c>
      <c r="B244" s="455">
        <v>2045.94</v>
      </c>
      <c r="C244" s="455">
        <v>2065.71</v>
      </c>
      <c r="D244" s="455">
        <v>2042.11</v>
      </c>
      <c r="E244" s="455">
        <v>2050.12</v>
      </c>
      <c r="F244" s="455">
        <v>2053.98</v>
      </c>
      <c r="G244" s="455">
        <v>-3.86</v>
      </c>
      <c r="H244" s="455">
        <v>-0.19</v>
      </c>
      <c r="I244" s="420"/>
      <c r="J244" s="25"/>
      <c r="L244" s="25"/>
      <c r="M244" s="24"/>
      <c r="N244" s="25"/>
      <c r="O244"/>
      <c r="P244"/>
      <c r="Q244"/>
      <c r="R244"/>
      <c r="S244" s="11"/>
      <c r="T244" s="11"/>
      <c r="U244" s="11"/>
      <c r="V244" s="11"/>
      <c r="W244" s="11"/>
      <c r="X244" s="11"/>
      <c r="Y244" s="11"/>
      <c r="Z244" s="11"/>
      <c r="AA244" s="11"/>
      <c r="AB244" s="11"/>
      <c r="AC244" s="11"/>
      <c r="AD244" s="11"/>
    </row>
    <row r="245" spans="1:30" ht="12.75">
      <c r="A245" s="404" t="s">
        <v>569</v>
      </c>
      <c r="B245" s="455">
        <v>3761.44</v>
      </c>
      <c r="C245" s="455">
        <v>3776.04</v>
      </c>
      <c r="D245" s="455">
        <v>3734.76</v>
      </c>
      <c r="E245" s="455">
        <v>3744.92</v>
      </c>
      <c r="F245" s="455">
        <v>3759.65</v>
      </c>
      <c r="G245" s="455">
        <v>-14.73</v>
      </c>
      <c r="H245" s="455">
        <v>-0.39</v>
      </c>
      <c r="I245" s="420"/>
      <c r="J245" s="25"/>
      <c r="L245" s="25"/>
      <c r="M245" s="24"/>
      <c r="N245" s="25"/>
      <c r="O245"/>
      <c r="P245"/>
      <c r="Q245"/>
      <c r="R245"/>
      <c r="S245" s="11"/>
      <c r="T245" s="11"/>
      <c r="U245" s="11"/>
      <c r="V245" s="11"/>
      <c r="W245" s="11"/>
      <c r="X245" s="11"/>
      <c r="Y245" s="11"/>
      <c r="Z245" s="11"/>
      <c r="AA245" s="11"/>
      <c r="AB245" s="11"/>
      <c r="AC245" s="11"/>
      <c r="AD245" s="11"/>
    </row>
    <row r="246" spans="1:30" ht="12.75">
      <c r="A246" s="404" t="s">
        <v>179</v>
      </c>
      <c r="B246" s="455">
        <v>5191.92</v>
      </c>
      <c r="C246" s="455">
        <v>5211.56</v>
      </c>
      <c r="D246" s="455">
        <v>5133.83</v>
      </c>
      <c r="E246" s="455">
        <v>5161.13</v>
      </c>
      <c r="F246" s="455">
        <v>5193.61</v>
      </c>
      <c r="G246" s="455">
        <v>-32.48</v>
      </c>
      <c r="H246" s="455">
        <v>-0.63</v>
      </c>
      <c r="I246" s="420"/>
      <c r="J246" s="25"/>
      <c r="L246" s="25"/>
      <c r="M246" s="24"/>
      <c r="N246" s="25"/>
      <c r="O246"/>
      <c r="P246"/>
      <c r="Q246"/>
      <c r="R246"/>
      <c r="S246" s="11"/>
      <c r="T246" s="11"/>
      <c r="U246" s="11"/>
      <c r="V246" s="11"/>
      <c r="W246" s="11"/>
      <c r="X246" s="11"/>
      <c r="Y246" s="11"/>
      <c r="Z246" s="11"/>
      <c r="AA246" s="11"/>
      <c r="AB246" s="11"/>
      <c r="AC246" s="11"/>
      <c r="AD246" s="11"/>
    </row>
    <row r="247" spans="1:30" ht="12.75">
      <c r="A247" s="404" t="s">
        <v>570</v>
      </c>
      <c r="B247" s="455">
        <v>9161.26</v>
      </c>
      <c r="C247" s="455">
        <v>9230.16</v>
      </c>
      <c r="D247" s="455">
        <v>9125.62</v>
      </c>
      <c r="E247" s="455">
        <v>9201.12</v>
      </c>
      <c r="F247" s="455">
        <v>9143.94</v>
      </c>
      <c r="G247" s="455">
        <v>57.18</v>
      </c>
      <c r="H247" s="455">
        <v>0.63</v>
      </c>
      <c r="I247" s="420"/>
      <c r="J247" s="25"/>
      <c r="L247" s="25"/>
      <c r="M247" s="24"/>
      <c r="N247" s="25"/>
      <c r="O247"/>
      <c r="P247"/>
      <c r="Q247"/>
      <c r="R247"/>
      <c r="S247" s="11"/>
      <c r="T247" s="11"/>
      <c r="U247" s="11"/>
      <c r="V247" s="11"/>
      <c r="W247" s="11"/>
      <c r="X247" s="11"/>
      <c r="Y247" s="11"/>
      <c r="Z247" s="11"/>
      <c r="AA247" s="11"/>
      <c r="AB247" s="11"/>
      <c r="AC247" s="11"/>
      <c r="AD247" s="11"/>
    </row>
    <row r="248" spans="1:30" ht="12.75">
      <c r="A248" s="404" t="s">
        <v>571</v>
      </c>
      <c r="B248" s="455">
        <v>6205.69</v>
      </c>
      <c r="C248" s="455">
        <v>6259.89</v>
      </c>
      <c r="D248" s="455">
        <v>6180.89</v>
      </c>
      <c r="E248" s="455">
        <v>6233.37</v>
      </c>
      <c r="F248" s="455">
        <v>6184.92</v>
      </c>
      <c r="G248" s="455">
        <v>48.45</v>
      </c>
      <c r="H248" s="455">
        <v>0.78</v>
      </c>
      <c r="I248" s="420"/>
      <c r="J248" s="25"/>
      <c r="L248" s="25"/>
      <c r="M248" s="24"/>
      <c r="N248" s="25"/>
      <c r="O248"/>
      <c r="P248"/>
      <c r="Q248"/>
      <c r="R248"/>
      <c r="S248" s="11"/>
      <c r="T248" s="11"/>
      <c r="U248" s="11"/>
      <c r="V248" s="11"/>
      <c r="W248" s="11"/>
      <c r="X248" s="11"/>
      <c r="Y248" s="11"/>
      <c r="Z248" s="11"/>
      <c r="AA248" s="11"/>
      <c r="AB248" s="11"/>
      <c r="AC248" s="11"/>
      <c r="AD248" s="11"/>
    </row>
    <row r="249" spans="1:30" ht="12.75">
      <c r="A249" s="404" t="s">
        <v>572</v>
      </c>
      <c r="B249" s="455">
        <v>6255.66</v>
      </c>
      <c r="C249" s="455">
        <v>6292.88</v>
      </c>
      <c r="D249" s="455">
        <v>6217.42</v>
      </c>
      <c r="E249" s="455">
        <v>6279.45</v>
      </c>
      <c r="F249" s="455">
        <v>6249.07</v>
      </c>
      <c r="G249" s="455">
        <v>30.38</v>
      </c>
      <c r="H249" s="455">
        <v>0.49</v>
      </c>
      <c r="I249" s="420"/>
      <c r="J249" s="25"/>
      <c r="L249" s="25"/>
      <c r="M249" s="24"/>
      <c r="N249" s="25"/>
      <c r="O249"/>
      <c r="P249"/>
      <c r="Q249"/>
      <c r="R249"/>
      <c r="S249" s="11"/>
      <c r="T249" s="11"/>
      <c r="U249" s="11"/>
      <c r="V249" s="11"/>
      <c r="W249" s="11"/>
      <c r="X249" s="11"/>
      <c r="Y249" s="11"/>
      <c r="Z249" s="11"/>
      <c r="AA249" s="11"/>
      <c r="AB249" s="11"/>
      <c r="AC249" s="11"/>
      <c r="AD249" s="11"/>
    </row>
    <row r="250" spans="1:30" ht="12.75">
      <c r="A250" s="404" t="s">
        <v>573</v>
      </c>
      <c r="B250" s="455">
        <v>3640.94</v>
      </c>
      <c r="C250" s="455">
        <v>3647.73</v>
      </c>
      <c r="D250" s="455">
        <v>3595.7</v>
      </c>
      <c r="E250" s="455">
        <v>3610.07</v>
      </c>
      <c r="F250" s="455">
        <v>3635.21</v>
      </c>
      <c r="G250" s="455">
        <v>-25.14</v>
      </c>
      <c r="H250" s="455">
        <v>-0.69</v>
      </c>
      <c r="I250" s="420"/>
      <c r="J250" s="25"/>
      <c r="L250" s="25"/>
      <c r="M250" s="24"/>
      <c r="N250" s="25"/>
      <c r="O250"/>
      <c r="P250"/>
      <c r="Q250"/>
      <c r="R250"/>
      <c r="S250" s="11"/>
      <c r="T250" s="11"/>
      <c r="U250" s="11"/>
      <c r="V250" s="11"/>
      <c r="W250" s="11"/>
      <c r="X250" s="11"/>
      <c r="Y250" s="11"/>
      <c r="Z250" s="11"/>
      <c r="AA250" s="11"/>
      <c r="AB250" s="11"/>
      <c r="AC250" s="11"/>
      <c r="AD250" s="11"/>
    </row>
    <row r="251" spans="1:30" ht="12.75">
      <c r="A251" s="28" t="s">
        <v>574</v>
      </c>
      <c r="B251" s="456"/>
      <c r="C251" s="456"/>
      <c r="D251" s="456"/>
      <c r="E251" s="456"/>
      <c r="F251" s="456"/>
      <c r="G251" s="456"/>
      <c r="H251" s="456"/>
      <c r="I251" s="420"/>
      <c r="J251" s="25"/>
      <c r="L251" s="25"/>
      <c r="M251" s="24"/>
      <c r="N251" s="25"/>
      <c r="O251"/>
      <c r="P251"/>
      <c r="Q251"/>
      <c r="R251"/>
      <c r="S251" s="11"/>
      <c r="T251" s="11"/>
      <c r="U251" s="11"/>
      <c r="V251" s="11"/>
      <c r="W251" s="11"/>
      <c r="X251" s="11"/>
      <c r="Y251" s="11"/>
      <c r="Z251" s="11"/>
      <c r="AA251" s="11"/>
      <c r="AB251" s="11"/>
      <c r="AC251" s="11"/>
      <c r="AD251" s="11"/>
    </row>
    <row r="252" spans="1:30" ht="12.75">
      <c r="A252" s="404" t="s">
        <v>575</v>
      </c>
      <c r="B252" s="455">
        <v>2564.55</v>
      </c>
      <c r="C252" s="455">
        <v>2575.61</v>
      </c>
      <c r="D252" s="455">
        <v>2553.88</v>
      </c>
      <c r="E252" s="455">
        <v>2571.26</v>
      </c>
      <c r="F252" s="455">
        <v>2560.27</v>
      </c>
      <c r="G252" s="455">
        <v>10.99</v>
      </c>
      <c r="H252" s="455">
        <v>0.43</v>
      </c>
      <c r="I252" s="420"/>
      <c r="J252" s="25"/>
      <c r="L252" s="25"/>
      <c r="M252" s="24"/>
      <c r="N252" s="25"/>
      <c r="O252"/>
      <c r="P252"/>
      <c r="Q252"/>
      <c r="R252"/>
      <c r="S252" s="11"/>
      <c r="T252" s="11"/>
      <c r="U252" s="11"/>
      <c r="V252" s="11"/>
      <c r="W252" s="11"/>
      <c r="X252" s="11"/>
      <c r="Y252" s="11"/>
      <c r="Z252" s="11"/>
      <c r="AA252" s="11"/>
      <c r="AB252" s="11"/>
      <c r="AC252" s="11"/>
      <c r="AD252" s="11"/>
    </row>
    <row r="253" spans="1:30" ht="12.75">
      <c r="A253" s="404" t="s">
        <v>576</v>
      </c>
      <c r="B253" s="455">
        <v>1633.14</v>
      </c>
      <c r="C253" s="455">
        <v>1641.21</v>
      </c>
      <c r="D253" s="455">
        <v>1627.37</v>
      </c>
      <c r="E253" s="455">
        <v>1638.63</v>
      </c>
      <c r="F253" s="455">
        <v>1630.74</v>
      </c>
      <c r="G253" s="455">
        <v>7.89</v>
      </c>
      <c r="H253" s="455">
        <v>0.48</v>
      </c>
      <c r="I253" s="420"/>
      <c r="J253" s="25"/>
      <c r="L253" s="25"/>
      <c r="M253" s="24"/>
      <c r="N253" s="25"/>
      <c r="O253"/>
      <c r="P253"/>
      <c r="Q253"/>
      <c r="R253"/>
      <c r="S253" s="11"/>
      <c r="T253" s="11"/>
      <c r="U253" s="11"/>
      <c r="V253" s="11"/>
      <c r="W253" s="11"/>
      <c r="X253" s="11"/>
      <c r="Y253" s="11"/>
      <c r="Z253" s="11"/>
      <c r="AA253" s="11"/>
      <c r="AB253" s="11"/>
      <c r="AC253" s="11"/>
      <c r="AD253" s="11"/>
    </row>
    <row r="254" spans="1:30" ht="12.75">
      <c r="A254" s="404" t="s">
        <v>577</v>
      </c>
      <c r="B254" s="455">
        <v>622.43</v>
      </c>
      <c r="C254" s="455">
        <v>625.44</v>
      </c>
      <c r="D254" s="455">
        <v>620.28</v>
      </c>
      <c r="E254" s="455">
        <v>624.51</v>
      </c>
      <c r="F254" s="455">
        <v>621.7</v>
      </c>
      <c r="G254" s="455">
        <v>2.81</v>
      </c>
      <c r="H254" s="455">
        <v>0.45</v>
      </c>
      <c r="I254" s="420"/>
      <c r="J254" s="25"/>
      <c r="L254" s="25"/>
      <c r="M254" s="24"/>
      <c r="N254" s="25"/>
      <c r="O254"/>
      <c r="P254"/>
      <c r="Q254"/>
      <c r="R254"/>
      <c r="S254" s="11"/>
      <c r="T254" s="11"/>
      <c r="U254" s="11"/>
      <c r="V254" s="11"/>
      <c r="W254" s="11"/>
      <c r="X254" s="11"/>
      <c r="Y254" s="11"/>
      <c r="Z254" s="11"/>
      <c r="AA254" s="11"/>
      <c r="AB254" s="11"/>
      <c r="AC254" s="11"/>
      <c r="AD254" s="11"/>
    </row>
    <row r="255" spans="1:30" ht="12.75">
      <c r="A255" s="75"/>
      <c r="B255" s="421"/>
      <c r="C255" s="421"/>
      <c r="D255" s="421"/>
      <c r="E255" s="421"/>
      <c r="F255" s="421"/>
      <c r="G255" s="421"/>
      <c r="H255" s="421"/>
      <c r="I255" s="25"/>
      <c r="J255" s="25"/>
      <c r="L255" s="25"/>
      <c r="M255" s="24"/>
      <c r="N255" s="25"/>
      <c r="O255"/>
      <c r="P255"/>
      <c r="Q255"/>
      <c r="R255"/>
      <c r="S255" s="11"/>
      <c r="T255" s="11"/>
      <c r="U255" s="11"/>
      <c r="V255" s="11"/>
      <c r="W255" s="11"/>
      <c r="X255" s="11"/>
      <c r="Y255" s="11"/>
      <c r="Z255" s="11"/>
      <c r="AA255" s="11"/>
      <c r="AB255" s="11"/>
      <c r="AC255" s="11"/>
      <c r="AD255" s="11"/>
    </row>
    <row r="256" spans="2:30" ht="12.75">
      <c r="B256" s="22"/>
      <c r="C256" s="22"/>
      <c r="D256" s="22"/>
      <c r="E256" s="22"/>
      <c r="F256" s="22"/>
      <c r="G256" s="22"/>
      <c r="H256" s="55"/>
      <c r="I256" s="25"/>
      <c r="J256" s="25"/>
      <c r="L256" s="25"/>
      <c r="M256" s="24"/>
      <c r="N256" s="25"/>
      <c r="O256"/>
      <c r="P256"/>
      <c r="Q256"/>
      <c r="R256"/>
      <c r="S256" s="11"/>
      <c r="T256" s="11"/>
      <c r="U256" s="11"/>
      <c r="V256" s="11"/>
      <c r="W256" s="11"/>
      <c r="X256" s="11"/>
      <c r="Y256" s="11"/>
      <c r="Z256" s="11"/>
      <c r="AA256" s="11"/>
      <c r="AB256" s="11"/>
      <c r="AC256" s="11"/>
      <c r="AD256" s="11"/>
    </row>
    <row r="257" spans="1:30" ht="12.75">
      <c r="A257" s="26" t="s">
        <v>510</v>
      </c>
      <c r="B257" s="22"/>
      <c r="C257" s="22"/>
      <c r="D257" s="22"/>
      <c r="E257" s="22"/>
      <c r="F257" s="22"/>
      <c r="G257" s="22"/>
      <c r="H257" s="55"/>
      <c r="I257" s="25"/>
      <c r="J257" s="25"/>
      <c r="L257" s="25"/>
      <c r="M257" s="24"/>
      <c r="N257" s="25"/>
      <c r="O257"/>
      <c r="P257"/>
      <c r="Q257"/>
      <c r="R257"/>
      <c r="S257" s="11"/>
      <c r="T257" s="11"/>
      <c r="U257" s="11"/>
      <c r="V257" s="11"/>
      <c r="W257" s="11"/>
      <c r="X257" s="11"/>
      <c r="Y257" s="11"/>
      <c r="Z257" s="11"/>
      <c r="AA257" s="11"/>
      <c r="AB257" s="11"/>
      <c r="AC257" s="11"/>
      <c r="AD257" s="11"/>
    </row>
    <row r="258" spans="1:30" ht="12.75">
      <c r="A258" s="35" t="s">
        <v>511</v>
      </c>
      <c r="B258" s="22"/>
      <c r="C258" s="22"/>
      <c r="D258" s="22"/>
      <c r="E258" s="22"/>
      <c r="F258" s="22"/>
      <c r="G258" s="22"/>
      <c r="H258" s="55"/>
      <c r="I258" s="25"/>
      <c r="J258" s="25"/>
      <c r="L258" s="25"/>
      <c r="M258" s="24"/>
      <c r="N258" s="25"/>
      <c r="O258"/>
      <c r="P258"/>
      <c r="Q258"/>
      <c r="R258"/>
      <c r="S258" s="11"/>
      <c r="T258" s="11"/>
      <c r="U258" s="11"/>
      <c r="V258" s="11"/>
      <c r="W258" s="11"/>
      <c r="X258" s="11"/>
      <c r="Y258" s="11"/>
      <c r="Z258" s="11"/>
      <c r="AA258" s="11"/>
      <c r="AB258" s="11"/>
      <c r="AC258" s="11"/>
      <c r="AD258" s="11"/>
    </row>
    <row r="259" spans="1:30" ht="12.75">
      <c r="A259" s="37" t="s">
        <v>512</v>
      </c>
      <c r="B259" s="22"/>
      <c r="C259" s="22"/>
      <c r="D259" s="22"/>
      <c r="E259" s="22"/>
      <c r="F259" s="22"/>
      <c r="G259" s="22"/>
      <c r="H259" s="55"/>
      <c r="I259" s="25"/>
      <c r="J259" s="25"/>
      <c r="L259" s="25"/>
      <c r="M259" s="24"/>
      <c r="N259" s="25"/>
      <c r="O259"/>
      <c r="P259"/>
      <c r="Q259"/>
      <c r="R259"/>
      <c r="S259" s="11"/>
      <c r="T259" s="11"/>
      <c r="U259" s="11"/>
      <c r="V259" s="11"/>
      <c r="W259" s="11"/>
      <c r="X259" s="11"/>
      <c r="Y259" s="11"/>
      <c r="Z259" s="11"/>
      <c r="AA259" s="11"/>
      <c r="AB259" s="11"/>
      <c r="AC259" s="11"/>
      <c r="AD259" s="11"/>
    </row>
    <row r="260" spans="1:30" ht="12.75">
      <c r="A260" s="422" t="s">
        <v>513</v>
      </c>
      <c r="B260" s="75"/>
      <c r="C260" s="75"/>
      <c r="D260" s="75"/>
      <c r="E260" s="75"/>
      <c r="F260" s="75"/>
      <c r="G260" s="75"/>
      <c r="H260" s="119"/>
      <c r="I260" s="76"/>
      <c r="J260" s="25"/>
      <c r="L260" s="25"/>
      <c r="M260" s="24"/>
      <c r="N260" s="25"/>
      <c r="O260"/>
      <c r="P260"/>
      <c r="Q260"/>
      <c r="R260"/>
      <c r="S260" s="11"/>
      <c r="T260" s="11"/>
      <c r="U260" s="11"/>
      <c r="V260" s="11"/>
      <c r="W260" s="11"/>
      <c r="X260" s="11"/>
      <c r="Y260" s="11"/>
      <c r="Z260" s="11"/>
      <c r="AA260" s="11"/>
      <c r="AB260" s="11"/>
      <c r="AC260" s="11"/>
      <c r="AD260" s="11"/>
    </row>
    <row r="261" spans="1:30" ht="12.75">
      <c r="A261"/>
      <c r="B261"/>
      <c r="C261"/>
      <c r="D261"/>
      <c r="E261"/>
      <c r="F261" s="75"/>
      <c r="G261" s="75"/>
      <c r="H261" s="119"/>
      <c r="I261" s="14"/>
      <c r="J261" s="25"/>
      <c r="L261" s="25"/>
      <c r="M261" s="24"/>
      <c r="N261" s="25"/>
      <c r="O261"/>
      <c r="P261"/>
      <c r="Q261"/>
      <c r="R261"/>
      <c r="S261" s="11"/>
      <c r="T261" s="11"/>
      <c r="U261" s="11"/>
      <c r="V261" s="11"/>
      <c r="W261" s="11"/>
      <c r="X261" s="11"/>
      <c r="Y261" s="11"/>
      <c r="Z261" s="11"/>
      <c r="AA261" s="11"/>
      <c r="AB261" s="11"/>
      <c r="AC261" s="11"/>
      <c r="AD261" s="11"/>
    </row>
    <row r="262" spans="1:30" ht="14.25" customHeight="1">
      <c r="A262" s="95" t="s">
        <v>514</v>
      </c>
      <c r="B262" s="16"/>
      <c r="C262" s="12"/>
      <c r="D262" s="12" t="s">
        <v>622</v>
      </c>
      <c r="E262" s="16"/>
      <c r="F262" s="75"/>
      <c r="G262" s="75"/>
      <c r="H262" s="119"/>
      <c r="I262" s="14"/>
      <c r="J262" s="25"/>
      <c r="L262" s="25"/>
      <c r="M262" s="24"/>
      <c r="N262" s="25"/>
      <c r="O262"/>
      <c r="P262"/>
      <c r="Q262"/>
      <c r="R262"/>
      <c r="S262" s="11"/>
      <c r="T262" s="11"/>
      <c r="U262" s="11"/>
      <c r="V262" s="11"/>
      <c r="W262" s="11"/>
      <c r="X262" s="11"/>
      <c r="Y262" s="11"/>
      <c r="Z262" s="11"/>
      <c r="AA262" s="11"/>
      <c r="AB262" s="11"/>
      <c r="AC262" s="11"/>
      <c r="AD262" s="11"/>
    </row>
    <row r="263" spans="1:30" ht="12.75">
      <c r="A263" s="256" t="s">
        <v>623</v>
      </c>
      <c r="B263"/>
      <c r="C263"/>
      <c r="D263"/>
      <c r="E263"/>
      <c r="F263"/>
      <c r="G263"/>
      <c r="H263" s="304"/>
      <c r="I263" s="423"/>
      <c r="J263" s="25"/>
      <c r="L263" s="25"/>
      <c r="M263" s="24"/>
      <c r="N263" s="25"/>
      <c r="O263"/>
      <c r="P263"/>
      <c r="Q263"/>
      <c r="R263"/>
      <c r="S263" s="11"/>
      <c r="T263" s="11"/>
      <c r="U263" s="11"/>
      <c r="V263" s="11"/>
      <c r="W263" s="11"/>
      <c r="X263" s="11"/>
      <c r="Y263" s="11"/>
      <c r="Z263" s="11"/>
      <c r="AA263" s="11"/>
      <c r="AB263" s="11"/>
      <c r="AC263" s="11"/>
      <c r="AD263" s="11"/>
    </row>
    <row r="264" spans="1:30" ht="12.75">
      <c r="A264" s="42" t="s">
        <v>624</v>
      </c>
      <c r="B264" s="404"/>
      <c r="C264" s="404"/>
      <c r="D264" s="404"/>
      <c r="E264" s="404"/>
      <c r="F264" s="404"/>
      <c r="G264" s="404"/>
      <c r="H264" s="424"/>
      <c r="I264" s="423"/>
      <c r="J264" s="25"/>
      <c r="L264" s="25"/>
      <c r="M264" s="24"/>
      <c r="N264" s="25"/>
      <c r="O264"/>
      <c r="P264"/>
      <c r="Q264"/>
      <c r="R264"/>
      <c r="S264" s="11"/>
      <c r="T264" s="11"/>
      <c r="U264" s="11"/>
      <c r="V264" s="11"/>
      <c r="W264" s="11"/>
      <c r="X264" s="11"/>
      <c r="Y264" s="11"/>
      <c r="Z264" s="11"/>
      <c r="AA264" s="11"/>
      <c r="AB264" s="11"/>
      <c r="AC264" s="11"/>
      <c r="AD264" s="11"/>
    </row>
    <row r="265" spans="1:30" ht="12.75">
      <c r="A265" s="133"/>
      <c r="B265" s="134"/>
      <c r="C265" s="134"/>
      <c r="D265" s="134"/>
      <c r="E265" s="134"/>
      <c r="F265" s="134"/>
      <c r="G265" s="134"/>
      <c r="H265" s="135"/>
      <c r="I265" s="136"/>
      <c r="J265" s="25"/>
      <c r="L265" s="25"/>
      <c r="M265" s="24"/>
      <c r="N265" s="25"/>
      <c r="O265"/>
      <c r="P265"/>
      <c r="Q265"/>
      <c r="R265"/>
      <c r="S265" s="11"/>
      <c r="T265" s="11"/>
      <c r="U265" s="11"/>
      <c r="V265" s="11"/>
      <c r="W265" s="11"/>
      <c r="X265" s="11"/>
      <c r="Y265" s="11"/>
      <c r="Z265" s="11"/>
      <c r="AA265" s="11"/>
      <c r="AB265" s="11"/>
      <c r="AC265" s="11"/>
      <c r="AD265" s="11"/>
    </row>
    <row r="266" spans="1:30" ht="12.75">
      <c r="A266" s="78"/>
      <c r="B266" s="78"/>
      <c r="C266" s="78"/>
      <c r="D266" s="78"/>
      <c r="E266" s="78"/>
      <c r="F266" s="78"/>
      <c r="G266" s="78"/>
      <c r="H266" s="137"/>
      <c r="I266" s="78"/>
      <c r="J266" s="25"/>
      <c r="L266" s="25"/>
      <c r="M266" s="24"/>
      <c r="N266" s="25"/>
      <c r="O266"/>
      <c r="P266"/>
      <c r="Q266"/>
      <c r="R266"/>
      <c r="S266" s="11"/>
      <c r="T266" s="11"/>
      <c r="U266" s="11"/>
      <c r="V266" s="11"/>
      <c r="W266" s="11"/>
      <c r="X266" s="11"/>
      <c r="Y266" s="11"/>
      <c r="Z266" s="11"/>
      <c r="AA266" s="11"/>
      <c r="AB266" s="11"/>
      <c r="AC266" s="11"/>
      <c r="AD266" s="11"/>
    </row>
    <row r="267" spans="1:30" ht="12.75">
      <c r="A267" s="138"/>
      <c r="B267" s="138"/>
      <c r="C267" s="78"/>
      <c r="D267" s="78"/>
      <c r="E267" s="78"/>
      <c r="F267" s="78"/>
      <c r="G267" s="78"/>
      <c r="H267" s="137"/>
      <c r="I267" s="78"/>
      <c r="J267" s="25"/>
      <c r="L267" s="25"/>
      <c r="M267" s="24"/>
      <c r="N267" s="25"/>
      <c r="O267"/>
      <c r="P267"/>
      <c r="Q267"/>
      <c r="R267"/>
      <c r="S267" s="11"/>
      <c r="T267" s="11"/>
      <c r="U267" s="11"/>
      <c r="V267" s="11"/>
      <c r="W267" s="11"/>
      <c r="X267" s="11"/>
      <c r="Y267" s="11"/>
      <c r="Z267" s="11"/>
      <c r="AA267" s="11"/>
      <c r="AB267" s="11"/>
      <c r="AC267" s="11"/>
      <c r="AD267" s="11"/>
    </row>
    <row r="268" spans="1:30" ht="12.75">
      <c r="A268" s="87" t="s">
        <v>515</v>
      </c>
      <c r="B268" s="55">
        <v>7480.37</v>
      </c>
      <c r="C268" s="14"/>
      <c r="D268" s="78"/>
      <c r="E268" s="42"/>
      <c r="F268" s="42"/>
      <c r="G268" s="42" t="s">
        <v>553</v>
      </c>
      <c r="H268" s="139"/>
      <c r="I268" s="42"/>
      <c r="J268" s="25"/>
      <c r="L268" s="25"/>
      <c r="M268" s="24"/>
      <c r="N268" s="25"/>
      <c r="O268"/>
      <c r="P268"/>
      <c r="Q268"/>
      <c r="R268"/>
      <c r="S268" s="11"/>
      <c r="T268" s="11"/>
      <c r="U268" s="11"/>
      <c r="V268" s="11"/>
      <c r="W268" s="11"/>
      <c r="X268" s="11"/>
      <c r="Y268" s="11"/>
      <c r="Z268" s="11"/>
      <c r="AA268" s="11"/>
      <c r="AB268" s="11"/>
      <c r="AC268" s="11"/>
      <c r="AD268" s="11"/>
    </row>
    <row r="269" spans="1:30" ht="12.75">
      <c r="A269" s="87" t="s">
        <v>516</v>
      </c>
      <c r="B269" s="55">
        <v>2512.87</v>
      </c>
      <c r="C269" s="14"/>
      <c r="D269" s="78"/>
      <c r="E269" s="78"/>
      <c r="F269" s="78"/>
      <c r="G269" s="78"/>
      <c r="H269" s="137"/>
      <c r="I269" s="78"/>
      <c r="J269" s="25"/>
      <c r="L269" s="25"/>
      <c r="M269" s="24"/>
      <c r="N269" s="25"/>
      <c r="O269"/>
      <c r="P269"/>
      <c r="Q269"/>
      <c r="R269"/>
      <c r="S269" s="11"/>
      <c r="T269" s="11"/>
      <c r="U269" s="11"/>
      <c r="V269" s="11"/>
      <c r="W269" s="11"/>
      <c r="X269" s="11"/>
      <c r="Y269" s="11"/>
      <c r="Z269" s="11"/>
      <c r="AA269" s="11"/>
      <c r="AB269" s="11"/>
      <c r="AC269" s="11"/>
      <c r="AD269" s="11"/>
    </row>
    <row r="270" spans="1:30" ht="12.75">
      <c r="A270" s="87" t="s">
        <v>517</v>
      </c>
      <c r="B270" s="140">
        <v>3050078</v>
      </c>
      <c r="C270" s="14"/>
      <c r="D270" s="78"/>
      <c r="E270" s="78"/>
      <c r="F270" s="78"/>
      <c r="G270" s="78"/>
      <c r="H270" s="137"/>
      <c r="I270" s="78"/>
      <c r="J270" s="25"/>
      <c r="L270" s="25"/>
      <c r="M270" s="24"/>
      <c r="N270" s="25"/>
      <c r="O270"/>
      <c r="P270"/>
      <c r="Q270"/>
      <c r="R270"/>
      <c r="S270" s="11"/>
      <c r="T270" s="11"/>
      <c r="U270" s="11"/>
      <c r="V270" s="11"/>
      <c r="W270" s="11"/>
      <c r="X270" s="11"/>
      <c r="Y270" s="11"/>
      <c r="Z270" s="11"/>
      <c r="AA270" s="11"/>
      <c r="AB270" s="11"/>
      <c r="AC270" s="11"/>
      <c r="AD270" s="11"/>
    </row>
    <row r="271" spans="1:30" ht="14.25" customHeight="1">
      <c r="A271" s="88" t="s">
        <v>518</v>
      </c>
      <c r="B271" s="141">
        <v>3428039</v>
      </c>
      <c r="C271" s="78"/>
      <c r="D271" s="78"/>
      <c r="E271" s="78"/>
      <c r="F271" s="78"/>
      <c r="G271" s="78"/>
      <c r="H271" s="137"/>
      <c r="I271" s="78"/>
      <c r="J271" s="25"/>
      <c r="L271" s="25"/>
      <c r="M271" s="24"/>
      <c r="N271" s="25"/>
      <c r="O271"/>
      <c r="P271"/>
      <c r="Q271"/>
      <c r="R271"/>
      <c r="S271" s="11"/>
      <c r="T271" s="11"/>
      <c r="U271" s="11"/>
      <c r="V271" s="11"/>
      <c r="W271" s="11"/>
      <c r="X271" s="11"/>
      <c r="Y271" s="11"/>
      <c r="Z271" s="11"/>
      <c r="AA271" s="11"/>
      <c r="AB271" s="11"/>
      <c r="AC271" s="11"/>
      <c r="AD271" s="11"/>
    </row>
    <row r="272" spans="1:30" ht="25.5">
      <c r="A272" s="89" t="s">
        <v>529</v>
      </c>
      <c r="B272" s="66"/>
      <c r="C272" s="66"/>
      <c r="D272" s="66"/>
      <c r="E272" s="66"/>
      <c r="F272" s="66"/>
      <c r="G272" s="66"/>
      <c r="H272" s="142"/>
      <c r="I272" s="25"/>
      <c r="J272" s="25"/>
      <c r="L272" s="25"/>
      <c r="M272" s="24"/>
      <c r="N272" s="25"/>
      <c r="O272"/>
      <c r="P272"/>
      <c r="Q272"/>
      <c r="R272"/>
      <c r="S272" s="11"/>
      <c r="T272" s="11"/>
      <c r="U272" s="11"/>
      <c r="V272" s="11"/>
      <c r="W272" s="11"/>
      <c r="X272" s="11"/>
      <c r="Y272" s="11"/>
      <c r="Z272" s="11"/>
      <c r="AA272" s="11"/>
      <c r="AB272" s="11"/>
      <c r="AC272" s="11"/>
      <c r="AD272" s="11"/>
    </row>
    <row r="273" spans="1:30" ht="12.75">
      <c r="A273" s="89"/>
      <c r="B273" s="66"/>
      <c r="C273" s="66"/>
      <c r="D273" s="66"/>
      <c r="E273" s="66"/>
      <c r="F273" s="66"/>
      <c r="G273" s="66"/>
      <c r="H273" s="142"/>
      <c r="I273" s="25"/>
      <c r="J273" s="25"/>
      <c r="L273" s="25"/>
      <c r="M273" s="24"/>
      <c r="N273" s="25"/>
      <c r="O273"/>
      <c r="P273"/>
      <c r="Q273"/>
      <c r="R273"/>
      <c r="S273" s="11"/>
      <c r="T273" s="11"/>
      <c r="U273" s="11"/>
      <c r="V273" s="11"/>
      <c r="W273" s="11"/>
      <c r="X273" s="11"/>
      <c r="Y273" s="11"/>
      <c r="Z273" s="11"/>
      <c r="AA273" s="11"/>
      <c r="AB273" s="11"/>
      <c r="AC273" s="11"/>
      <c r="AD273" s="11"/>
    </row>
    <row r="274" spans="1:30" ht="12.75">
      <c r="A274" s="89"/>
      <c r="B274" s="66"/>
      <c r="C274" s="66"/>
      <c r="D274" s="66"/>
      <c r="E274" s="66"/>
      <c r="F274" s="66"/>
      <c r="G274" s="66"/>
      <c r="H274" s="142"/>
      <c r="I274" s="25"/>
      <c r="J274" s="25"/>
      <c r="L274" s="25"/>
      <c r="M274" s="24"/>
      <c r="N274" s="25"/>
      <c r="O274"/>
      <c r="P274"/>
      <c r="Q274"/>
      <c r="R274"/>
      <c r="S274" s="11"/>
      <c r="T274" s="11"/>
      <c r="U274" s="11"/>
      <c r="V274" s="11"/>
      <c r="W274" s="11"/>
      <c r="X274" s="11"/>
      <c r="Y274" s="11"/>
      <c r="Z274" s="11"/>
      <c r="AA274" s="11"/>
      <c r="AB274" s="11"/>
      <c r="AC274" s="11"/>
      <c r="AD274" s="11"/>
    </row>
    <row r="275" spans="1:30" ht="12.75">
      <c r="A275" s="143"/>
      <c r="B275" s="144"/>
      <c r="C275" s="144"/>
      <c r="D275" s="144"/>
      <c r="E275" s="144"/>
      <c r="F275" s="144"/>
      <c r="G275" s="144"/>
      <c r="H275" s="142"/>
      <c r="J275" s="25"/>
      <c r="L275" s="25"/>
      <c r="M275" s="24"/>
      <c r="N275" s="25"/>
      <c r="O275"/>
      <c r="P275"/>
      <c r="Q275"/>
      <c r="R275"/>
      <c r="S275" s="11"/>
      <c r="T275" s="11"/>
      <c r="U275" s="11"/>
      <c r="V275" s="11"/>
      <c r="W275" s="11"/>
      <c r="X275" s="11"/>
      <c r="Y275" s="11"/>
      <c r="Z275" s="11"/>
      <c r="AA275" s="11"/>
      <c r="AB275" s="11"/>
      <c r="AC275" s="11"/>
      <c r="AD275" s="11"/>
    </row>
    <row r="276" spans="1:30" ht="12.75">
      <c r="A276" s="90" t="s">
        <v>501</v>
      </c>
      <c r="B276" s="91" t="s">
        <v>519</v>
      </c>
      <c r="C276" s="91" t="s">
        <v>502</v>
      </c>
      <c r="D276" s="91" t="s">
        <v>503</v>
      </c>
      <c r="E276" s="91" t="s">
        <v>504</v>
      </c>
      <c r="F276" s="91" t="s">
        <v>505</v>
      </c>
      <c r="G276" s="91" t="s">
        <v>520</v>
      </c>
      <c r="H276" s="132"/>
      <c r="J276" s="25"/>
      <c r="L276" s="25"/>
      <c r="M276" s="24"/>
      <c r="N276" s="25"/>
      <c r="O276"/>
      <c r="P276"/>
      <c r="Q276"/>
      <c r="R276"/>
      <c r="S276" s="11"/>
      <c r="T276" s="11"/>
      <c r="U276" s="11"/>
      <c r="V276" s="11"/>
      <c r="W276" s="11"/>
      <c r="X276" s="11"/>
      <c r="Y276" s="11"/>
      <c r="Z276" s="11"/>
      <c r="AA276" s="11"/>
      <c r="AB276" s="11"/>
      <c r="AC276" s="11"/>
      <c r="AD276" s="11"/>
    </row>
    <row r="277" spans="1:30" ht="12.75">
      <c r="A277" s="92"/>
      <c r="B277" s="54"/>
      <c r="C277" s="54"/>
      <c r="D277" s="54"/>
      <c r="E277" s="54"/>
      <c r="F277" s="54"/>
      <c r="G277" s="54"/>
      <c r="H277" s="132"/>
      <c r="J277" s="25"/>
      <c r="L277" s="25"/>
      <c r="M277" s="24"/>
      <c r="N277" s="25"/>
      <c r="O277"/>
      <c r="P277"/>
      <c r="Q277"/>
      <c r="R277"/>
      <c r="S277" s="11"/>
      <c r="T277" s="11"/>
      <c r="U277" s="11"/>
      <c r="V277" s="11"/>
      <c r="W277" s="11"/>
      <c r="X277" s="11"/>
      <c r="Y277" s="11"/>
      <c r="Z277" s="11"/>
      <c r="AA277" s="11"/>
      <c r="AB277" s="11"/>
      <c r="AC277" s="11"/>
      <c r="AD277" s="11"/>
    </row>
    <row r="278" spans="1:30" ht="12.75">
      <c r="A278" s="52" t="s">
        <v>521</v>
      </c>
      <c r="B278" s="453">
        <v>4015.95</v>
      </c>
      <c r="C278" s="453">
        <v>4015</v>
      </c>
      <c r="D278" s="453">
        <v>4027.7</v>
      </c>
      <c r="E278" s="453">
        <v>4001.4</v>
      </c>
      <c r="F278" s="453">
        <v>4015.35</v>
      </c>
      <c r="G278" s="453">
        <v>-0.6</v>
      </c>
      <c r="H278" s="142"/>
      <c r="I278" s="142"/>
      <c r="J278" s="25"/>
      <c r="L278" s="25"/>
      <c r="M278" s="24"/>
      <c r="N278" s="25"/>
      <c r="O278"/>
      <c r="P278"/>
      <c r="Q278"/>
      <c r="R278"/>
      <c r="S278" s="11"/>
      <c r="T278" s="11"/>
      <c r="U278" s="11"/>
      <c r="V278" s="11"/>
      <c r="W278" s="11"/>
      <c r="X278" s="11"/>
      <c r="Y278" s="11"/>
      <c r="Z278" s="11"/>
      <c r="AA278" s="11"/>
      <c r="AB278" s="11"/>
      <c r="AC278" s="11"/>
      <c r="AD278" s="11"/>
    </row>
    <row r="279" spans="1:30" ht="12.75">
      <c r="A279" s="52" t="s">
        <v>522</v>
      </c>
      <c r="B279" s="453">
        <v>5312.85</v>
      </c>
      <c r="C279" s="453">
        <v>5357.55</v>
      </c>
      <c r="D279" s="453">
        <v>5357.55</v>
      </c>
      <c r="E279" s="453">
        <v>5255.8</v>
      </c>
      <c r="F279" s="453">
        <v>5277.45</v>
      </c>
      <c r="G279" s="453">
        <v>-35.4</v>
      </c>
      <c r="H279" s="142"/>
      <c r="I279" s="142"/>
      <c r="J279" s="25"/>
      <c r="L279" s="25"/>
      <c r="M279" s="24"/>
      <c r="N279" s="25"/>
      <c r="O279"/>
      <c r="P279"/>
      <c r="Q279"/>
      <c r="R279"/>
      <c r="S279" s="11"/>
      <c r="T279" s="11"/>
      <c r="U279" s="11"/>
      <c r="V279" s="11"/>
      <c r="W279" s="11"/>
      <c r="X279" s="11"/>
      <c r="Y279" s="11"/>
      <c r="Z279" s="11"/>
      <c r="AA279" s="11"/>
      <c r="AB279" s="11"/>
      <c r="AC279" s="11"/>
      <c r="AD279" s="11"/>
    </row>
    <row r="280" spans="1:30" ht="12.75">
      <c r="A280" s="52" t="s">
        <v>523</v>
      </c>
      <c r="B280" s="453">
        <v>7125.9</v>
      </c>
      <c r="C280" s="453">
        <v>7133.75</v>
      </c>
      <c r="D280" s="453">
        <v>7171.45</v>
      </c>
      <c r="E280" s="453">
        <v>7113.4</v>
      </c>
      <c r="F280" s="453">
        <v>7137.05</v>
      </c>
      <c r="G280" s="453">
        <v>11.15</v>
      </c>
      <c r="H280" s="132"/>
      <c r="I280" s="132"/>
      <c r="J280" s="25"/>
      <c r="L280" s="25"/>
      <c r="M280" s="24"/>
      <c r="N280" s="25"/>
      <c r="O280"/>
      <c r="P280"/>
      <c r="Q280"/>
      <c r="R280"/>
      <c r="S280" s="11"/>
      <c r="T280" s="11"/>
      <c r="U280" s="11"/>
      <c r="V280" s="11"/>
      <c r="W280" s="11"/>
      <c r="X280" s="11"/>
      <c r="Y280" s="11"/>
      <c r="Z280" s="11"/>
      <c r="AA280" s="11"/>
      <c r="AB280" s="11"/>
      <c r="AC280" s="11"/>
      <c r="AD280" s="11"/>
    </row>
    <row r="281" spans="1:30" ht="12.75">
      <c r="A281" s="52" t="s">
        <v>524</v>
      </c>
      <c r="B281" s="453">
        <v>3112.45</v>
      </c>
      <c r="C281" s="453">
        <v>3113.35</v>
      </c>
      <c r="D281" s="453">
        <v>3123.6</v>
      </c>
      <c r="E281" s="453">
        <v>3101.5</v>
      </c>
      <c r="F281" s="453">
        <v>3117.75</v>
      </c>
      <c r="G281" s="453">
        <v>5.3</v>
      </c>
      <c r="H281" s="142"/>
      <c r="I281" s="142"/>
      <c r="J281" s="25"/>
      <c r="L281" s="25"/>
      <c r="M281" s="24"/>
      <c r="N281" s="25"/>
      <c r="O281"/>
      <c r="P281"/>
      <c r="Q281"/>
      <c r="R281"/>
      <c r="S281" s="11"/>
      <c r="T281" s="11"/>
      <c r="U281" s="11"/>
      <c r="V281" s="11"/>
      <c r="W281" s="11"/>
      <c r="X281" s="11"/>
      <c r="Y281" s="11"/>
      <c r="Z281" s="11"/>
      <c r="AA281" s="11"/>
      <c r="AB281" s="11"/>
      <c r="AC281" s="11"/>
      <c r="AD281" s="11"/>
    </row>
    <row r="282" spans="1:30" ht="12.75">
      <c r="A282" s="52" t="s">
        <v>525</v>
      </c>
      <c r="B282" s="453">
        <v>6213.85</v>
      </c>
      <c r="C282" s="453">
        <v>6220.25</v>
      </c>
      <c r="D282" s="453">
        <v>6284.15</v>
      </c>
      <c r="E282" s="453">
        <v>6182.55</v>
      </c>
      <c r="F282" s="453">
        <v>6259.5</v>
      </c>
      <c r="G282" s="453">
        <v>45.65</v>
      </c>
      <c r="H282" s="77"/>
      <c r="I282" s="132"/>
      <c r="J282" s="25"/>
      <c r="L282" s="25"/>
      <c r="M282" s="24"/>
      <c r="N282" s="25"/>
      <c r="O282"/>
      <c r="P282"/>
      <c r="Q282"/>
      <c r="R282"/>
      <c r="S282" s="11"/>
      <c r="T282" s="11"/>
      <c r="U282" s="11"/>
      <c r="V282" s="11"/>
      <c r="W282" s="11"/>
      <c r="X282" s="11"/>
      <c r="Y282" s="11"/>
      <c r="Z282" s="11"/>
      <c r="AA282" s="11"/>
      <c r="AB282" s="11"/>
      <c r="AC282" s="11"/>
      <c r="AD282" s="11"/>
    </row>
    <row r="283" spans="1:30" ht="12.75">
      <c r="A283" s="52" t="s">
        <v>554</v>
      </c>
      <c r="B283" s="453">
        <v>5113.15</v>
      </c>
      <c r="C283" s="453">
        <v>5133.65</v>
      </c>
      <c r="D283" s="453">
        <v>5144.5</v>
      </c>
      <c r="E283" s="453">
        <v>5108.45</v>
      </c>
      <c r="F283" s="453">
        <v>5122.9</v>
      </c>
      <c r="G283" s="453">
        <v>9.75</v>
      </c>
      <c r="H283" s="145"/>
      <c r="I283" s="142"/>
      <c r="J283" s="25"/>
      <c r="L283" s="25"/>
      <c r="M283" s="24"/>
      <c r="N283" s="25"/>
      <c r="O283"/>
      <c r="P283"/>
      <c r="Q283"/>
      <c r="R283"/>
      <c r="S283" s="11"/>
      <c r="T283" s="11"/>
      <c r="U283" s="11"/>
      <c r="V283" s="11"/>
      <c r="W283" s="11"/>
      <c r="X283" s="11"/>
      <c r="Y283" s="11"/>
      <c r="Z283" s="11"/>
      <c r="AA283" s="11"/>
      <c r="AB283" s="11"/>
      <c r="AC283" s="11"/>
      <c r="AD283" s="11"/>
    </row>
    <row r="284" spans="1:30" ht="12.75">
      <c r="A284" s="78" t="s">
        <v>527</v>
      </c>
      <c r="B284" s="454">
        <v>3326</v>
      </c>
      <c r="C284" s="454">
        <v>3333.4</v>
      </c>
      <c r="D284" s="454">
        <v>3335.8</v>
      </c>
      <c r="E284" s="454">
        <v>3317</v>
      </c>
      <c r="F284" s="454">
        <v>3330.2</v>
      </c>
      <c r="G284" s="454">
        <v>4.2</v>
      </c>
      <c r="H284" s="145"/>
      <c r="I284" s="142"/>
      <c r="J284" s="25"/>
      <c r="L284" s="25"/>
      <c r="M284" s="24"/>
      <c r="N284" s="25"/>
      <c r="O284"/>
      <c r="P284"/>
      <c r="Q284"/>
      <c r="R284"/>
      <c r="S284" s="11"/>
      <c r="T284" s="11"/>
      <c r="U284" s="11"/>
      <c r="V284" s="11"/>
      <c r="W284" s="11"/>
      <c r="X284" s="11"/>
      <c r="Y284" s="11"/>
      <c r="Z284" s="11"/>
      <c r="AA284" s="11"/>
      <c r="AB284" s="11"/>
      <c r="AC284" s="11"/>
      <c r="AD284" s="11"/>
    </row>
    <row r="285" spans="1:30" ht="12.75">
      <c r="A285" s="78" t="s">
        <v>528</v>
      </c>
      <c r="B285" s="454">
        <v>3881.85</v>
      </c>
      <c r="C285" s="454">
        <v>3888.5</v>
      </c>
      <c r="D285" s="454">
        <v>3889.85</v>
      </c>
      <c r="E285" s="454">
        <v>3869.7</v>
      </c>
      <c r="F285" s="454">
        <v>3882.2</v>
      </c>
      <c r="G285" s="454">
        <v>0.35</v>
      </c>
      <c r="H285" s="14"/>
      <c r="I285" s="14"/>
      <c r="J285" s="25"/>
      <c r="L285" s="25"/>
      <c r="M285" s="24"/>
      <c r="N285" s="25"/>
      <c r="O285"/>
      <c r="P285"/>
      <c r="Q285"/>
      <c r="R285"/>
      <c r="S285" s="11"/>
      <c r="T285" s="11"/>
      <c r="U285" s="11"/>
      <c r="V285" s="11"/>
      <c r="W285" s="11"/>
      <c r="X285" s="11"/>
      <c r="Y285" s="11"/>
      <c r="Z285" s="11"/>
      <c r="AA285" s="11"/>
      <c r="AB285" s="11"/>
      <c r="AC285" s="11"/>
      <c r="AD285" s="11"/>
    </row>
    <row r="286" spans="1:30" ht="12.75">
      <c r="A286" s="75"/>
      <c r="B286" s="75"/>
      <c r="C286" s="75"/>
      <c r="D286" s="75"/>
      <c r="E286" s="75"/>
      <c r="F286" s="75"/>
      <c r="G286" s="75"/>
      <c r="H286" s="14"/>
      <c r="I286" s="14"/>
      <c r="J286" s="25"/>
      <c r="L286" s="25"/>
      <c r="M286" s="24"/>
      <c r="N286" s="25"/>
      <c r="O286"/>
      <c r="P286"/>
      <c r="Q286"/>
      <c r="R286"/>
      <c r="S286" s="11"/>
      <c r="T286" s="11"/>
      <c r="U286" s="11"/>
      <c r="V286" s="11"/>
      <c r="W286" s="11"/>
      <c r="X286" s="11"/>
      <c r="Y286" s="11"/>
      <c r="Z286" s="11"/>
      <c r="AA286" s="11"/>
      <c r="AB286" s="11"/>
      <c r="AC286" s="11"/>
      <c r="AD286" s="11"/>
    </row>
    <row r="287" spans="2:30" ht="12.75">
      <c r="B287" s="14"/>
      <c r="C287" s="75"/>
      <c r="D287" s="14"/>
      <c r="E287" s="14"/>
      <c r="F287" s="14"/>
      <c r="G287" s="14"/>
      <c r="H287" s="14"/>
      <c r="I287" s="14"/>
      <c r="J287" s="25"/>
      <c r="L287" s="25"/>
      <c r="M287" s="24"/>
      <c r="N287" s="25"/>
      <c r="O287"/>
      <c r="P287"/>
      <c r="Q287"/>
      <c r="R287"/>
      <c r="S287" s="11"/>
      <c r="T287" s="11"/>
      <c r="U287" s="11"/>
      <c r="V287" s="11"/>
      <c r="W287" s="11"/>
      <c r="X287" s="11"/>
      <c r="Y287" s="11"/>
      <c r="Z287" s="11"/>
      <c r="AA287" s="11"/>
      <c r="AB287" s="11"/>
      <c r="AC287" s="11"/>
      <c r="AD287" s="11"/>
    </row>
    <row r="288" spans="1:30" ht="12.75">
      <c r="A288" s="95" t="s">
        <v>530</v>
      </c>
      <c r="B288" s="16"/>
      <c r="C288" s="12"/>
      <c r="D288" s="12" t="s">
        <v>622</v>
      </c>
      <c r="E288" s="84"/>
      <c r="F288" s="84"/>
      <c r="G288" s="84"/>
      <c r="H288" s="84"/>
      <c r="I288" s="84"/>
      <c r="J288" s="25"/>
      <c r="L288" s="25"/>
      <c r="M288" s="24"/>
      <c r="N288" s="25"/>
      <c r="O288"/>
      <c r="P288"/>
      <c r="Q288"/>
      <c r="R288"/>
      <c r="S288" s="11"/>
      <c r="T288" s="11"/>
      <c r="U288" s="11"/>
      <c r="V288" s="11"/>
      <c r="W288" s="11"/>
      <c r="X288" s="11"/>
      <c r="Y288" s="11"/>
      <c r="Z288" s="11"/>
      <c r="AA288" s="11"/>
      <c r="AB288" s="11"/>
      <c r="AC288" s="11"/>
      <c r="AD288" s="11"/>
    </row>
    <row r="289" spans="1:30" ht="12.75">
      <c r="A289" s="96"/>
      <c r="B289" s="97"/>
      <c r="C289" s="97"/>
      <c r="D289" s="97"/>
      <c r="E289" s="97"/>
      <c r="F289" s="97"/>
      <c r="G289" s="97"/>
      <c r="H289" s="98"/>
      <c r="I289" s="98"/>
      <c r="J289" s="25"/>
      <c r="L289" s="25"/>
      <c r="M289" s="24"/>
      <c r="N289" s="25"/>
      <c r="O289"/>
      <c r="P289"/>
      <c r="Q289"/>
      <c r="R289"/>
      <c r="S289" s="11"/>
      <c r="T289" s="11"/>
      <c r="U289" s="11"/>
      <c r="V289" s="11"/>
      <c r="W289" s="11"/>
      <c r="X289" s="11"/>
      <c r="Y289" s="11"/>
      <c r="Z289" s="11"/>
      <c r="AA289" s="11"/>
      <c r="AB289" s="11"/>
      <c r="AC289" s="11"/>
      <c r="AD289" s="11"/>
    </row>
    <row r="290" spans="1:30" ht="12.75">
      <c r="A290" s="99" t="s">
        <v>336</v>
      </c>
      <c r="B290" s="15" t="s">
        <v>531</v>
      </c>
      <c r="C290" s="60" t="s">
        <v>532</v>
      </c>
      <c r="D290" s="15" t="s">
        <v>533</v>
      </c>
      <c r="F290" s="100" t="s">
        <v>534</v>
      </c>
      <c r="G290" s="15" t="s">
        <v>531</v>
      </c>
      <c r="H290" s="15" t="s">
        <v>535</v>
      </c>
      <c r="I290" s="15" t="s">
        <v>533</v>
      </c>
      <c r="J290" s="25"/>
      <c r="L290" s="25"/>
      <c r="M290" s="24"/>
      <c r="N290" s="25"/>
      <c r="O290"/>
      <c r="P290"/>
      <c r="Q290"/>
      <c r="R290"/>
      <c r="S290" s="11"/>
      <c r="T290" s="11"/>
      <c r="U290" s="11"/>
      <c r="V290" s="11"/>
      <c r="W290" s="11"/>
      <c r="X290" s="11"/>
      <c r="Y290" s="11"/>
      <c r="Z290" s="11"/>
      <c r="AA290" s="11"/>
      <c r="AB290" s="11"/>
      <c r="AC290" s="11"/>
      <c r="AD290" s="11"/>
    </row>
    <row r="291" spans="1:30" ht="12.75">
      <c r="A291" s="14"/>
      <c r="B291" s="31" t="s">
        <v>536</v>
      </c>
      <c r="C291" s="63" t="s">
        <v>273</v>
      </c>
      <c r="D291" s="31" t="s">
        <v>536</v>
      </c>
      <c r="E291" s="14"/>
      <c r="F291" s="27"/>
      <c r="G291" s="62" t="s">
        <v>537</v>
      </c>
      <c r="H291" s="62" t="s">
        <v>538</v>
      </c>
      <c r="I291" s="64" t="s">
        <v>537</v>
      </c>
      <c r="J291" s="25"/>
      <c r="L291" s="25"/>
      <c r="M291" s="24"/>
      <c r="N291" s="25"/>
      <c r="O291"/>
      <c r="P291"/>
      <c r="Q291"/>
      <c r="R291"/>
      <c r="S291" s="11"/>
      <c r="T291" s="11"/>
      <c r="U291" s="11"/>
      <c r="V291" s="11"/>
      <c r="W291" s="11"/>
      <c r="X291" s="11"/>
      <c r="Y291" s="11"/>
      <c r="Z291" s="11"/>
      <c r="AA291" s="11"/>
      <c r="AB291" s="11"/>
      <c r="AC291" s="11"/>
      <c r="AD291" s="11"/>
    </row>
    <row r="292" spans="1:30" ht="12.75">
      <c r="A292" s="75"/>
      <c r="B292" s="27"/>
      <c r="C292" s="66" t="s">
        <v>539</v>
      </c>
      <c r="D292" s="27"/>
      <c r="E292" s="14"/>
      <c r="F292" s="120"/>
      <c r="G292" s="27"/>
      <c r="H292" s="27"/>
      <c r="I292" s="27"/>
      <c r="J292" s="25"/>
      <c r="L292" s="25"/>
      <c r="M292" s="24"/>
      <c r="N292" s="25"/>
      <c r="O292"/>
      <c r="P292"/>
      <c r="Q292"/>
      <c r="R292"/>
      <c r="S292" s="11"/>
      <c r="T292" s="11"/>
      <c r="U292" s="11"/>
      <c r="V292" s="11"/>
      <c r="W292" s="11"/>
      <c r="X292" s="11"/>
      <c r="Y292" s="11"/>
      <c r="Z292" s="11"/>
      <c r="AA292" s="11"/>
      <c r="AB292" s="11"/>
      <c r="AC292" s="11"/>
      <c r="AD292" s="11"/>
    </row>
    <row r="293" spans="1:30" ht="12.75">
      <c r="A293" s="101">
        <v>1</v>
      </c>
      <c r="B293" s="102">
        <v>2</v>
      </c>
      <c r="C293" s="102">
        <v>3</v>
      </c>
      <c r="D293" s="102">
        <v>4</v>
      </c>
      <c r="E293" s="16"/>
      <c r="F293" s="101">
        <v>5</v>
      </c>
      <c r="G293" s="103">
        <v>6</v>
      </c>
      <c r="H293" s="103">
        <v>7</v>
      </c>
      <c r="I293" s="103">
        <v>8</v>
      </c>
      <c r="J293" s="25"/>
      <c r="L293" s="25"/>
      <c r="M293" s="24"/>
      <c r="N293" s="25"/>
      <c r="O293"/>
      <c r="P293"/>
      <c r="Q293"/>
      <c r="R293"/>
      <c r="S293" s="11"/>
      <c r="T293" s="11"/>
      <c r="U293" s="11"/>
      <c r="V293" s="11"/>
      <c r="W293" s="11"/>
      <c r="X293" s="11"/>
      <c r="Y293" s="11"/>
      <c r="Z293" s="11"/>
      <c r="AA293" s="11"/>
      <c r="AB293" s="11"/>
      <c r="AC293" s="11"/>
      <c r="AD293" s="11"/>
    </row>
    <row r="294" spans="1:30" ht="12.75">
      <c r="A294" s="21"/>
      <c r="B294" s="102"/>
      <c r="C294" s="102"/>
      <c r="D294" s="102"/>
      <c r="E294" s="14"/>
      <c r="F294" s="21"/>
      <c r="G294" s="103"/>
      <c r="H294" s="146"/>
      <c r="I294" s="147"/>
      <c r="J294" s="25"/>
      <c r="L294" s="25"/>
      <c r="M294" s="24"/>
      <c r="N294" s="25"/>
      <c r="O294"/>
      <c r="P294"/>
      <c r="Q294"/>
      <c r="R294"/>
      <c r="S294" s="11"/>
      <c r="T294" s="11"/>
      <c r="U294" s="11"/>
      <c r="V294" s="11"/>
      <c r="W294" s="11"/>
      <c r="X294" s="11"/>
      <c r="Y294" s="11"/>
      <c r="Z294" s="11"/>
      <c r="AA294" s="11"/>
      <c r="AB294" s="11"/>
      <c r="AC294" s="11"/>
      <c r="AD294" s="11"/>
    </row>
    <row r="295" spans="1:30" ht="12.75">
      <c r="A295" s="8" t="s">
        <v>540</v>
      </c>
      <c r="B295" s="27">
        <v>300</v>
      </c>
      <c r="C295" s="27">
        <v>44879.32</v>
      </c>
      <c r="D295" s="27">
        <v>44</v>
      </c>
      <c r="E295" s="14"/>
      <c r="F295" s="104" t="s">
        <v>541</v>
      </c>
      <c r="G295" s="14">
        <v>122</v>
      </c>
      <c r="H295" s="14">
        <v>492478.29</v>
      </c>
      <c r="I295" s="14">
        <v>288</v>
      </c>
      <c r="J295" s="25"/>
      <c r="L295" s="25"/>
      <c r="M295" s="24"/>
      <c r="N295" s="25"/>
      <c r="O295"/>
      <c r="P295"/>
      <c r="Q295"/>
      <c r="R295"/>
      <c r="S295" s="11"/>
      <c r="T295" s="11"/>
      <c r="U295" s="11"/>
      <c r="V295" s="11"/>
      <c r="W295" s="11"/>
      <c r="X295" s="11"/>
      <c r="Y295" s="11"/>
      <c r="Z295" s="11"/>
      <c r="AA295" s="11"/>
      <c r="AB295" s="11"/>
      <c r="AC295" s="11"/>
      <c r="AD295" s="11"/>
    </row>
    <row r="296" spans="2:30" ht="12.75">
      <c r="B296" s="27"/>
      <c r="C296" s="27"/>
      <c r="D296" s="27"/>
      <c r="E296" s="14"/>
      <c r="F296" s="104"/>
      <c r="G296" s="14"/>
      <c r="H296" s="14"/>
      <c r="I296" s="14"/>
      <c r="J296" s="25"/>
      <c r="L296" s="25"/>
      <c r="M296" s="24"/>
      <c r="N296" s="25"/>
      <c r="O296"/>
      <c r="P296"/>
      <c r="Q296"/>
      <c r="R296"/>
      <c r="S296" s="11"/>
      <c r="T296" s="11"/>
      <c r="U296" s="11"/>
      <c r="V296" s="11"/>
      <c r="W296" s="11"/>
      <c r="X296" s="11"/>
      <c r="Y296" s="11"/>
      <c r="Z296" s="11"/>
      <c r="AA296" s="11"/>
      <c r="AB296" s="11"/>
      <c r="AC296" s="11"/>
      <c r="AD296" s="11"/>
    </row>
    <row r="297" spans="1:30" ht="12.75">
      <c r="A297" s="8" t="s">
        <v>359</v>
      </c>
      <c r="B297" s="27">
        <v>14</v>
      </c>
      <c r="C297" s="27">
        <v>86.78</v>
      </c>
      <c r="D297" s="27">
        <v>27</v>
      </c>
      <c r="E297" s="14"/>
      <c r="F297" s="104" t="s">
        <v>359</v>
      </c>
      <c r="G297" s="14">
        <v>3782</v>
      </c>
      <c r="H297" s="14">
        <v>1526528.94</v>
      </c>
      <c r="I297" s="14">
        <v>10317</v>
      </c>
      <c r="J297" s="25"/>
      <c r="L297" s="25"/>
      <c r="M297" s="24"/>
      <c r="N297" s="25"/>
      <c r="O297"/>
      <c r="P297"/>
      <c r="Q297"/>
      <c r="R297"/>
      <c r="S297" s="11"/>
      <c r="T297" s="11"/>
      <c r="U297" s="11"/>
      <c r="V297" s="11"/>
      <c r="W297" s="11"/>
      <c r="X297" s="11"/>
      <c r="Y297" s="11"/>
      <c r="Z297" s="11"/>
      <c r="AA297" s="11"/>
      <c r="AB297" s="11"/>
      <c r="AC297" s="11"/>
      <c r="AD297" s="11"/>
    </row>
    <row r="298" spans="2:30" ht="12.75">
      <c r="B298" s="27"/>
      <c r="C298" s="27"/>
      <c r="D298" s="27"/>
      <c r="E298" s="14"/>
      <c r="F298" s="104"/>
      <c r="G298" s="14"/>
      <c r="H298" s="14"/>
      <c r="I298" s="14"/>
      <c r="J298" s="25"/>
      <c r="L298" s="25"/>
      <c r="M298" s="24"/>
      <c r="N298" s="25"/>
      <c r="O298"/>
      <c r="P298"/>
      <c r="Q298"/>
      <c r="R298"/>
      <c r="S298" s="11"/>
      <c r="T298" s="11"/>
      <c r="U298" s="11"/>
      <c r="V298" s="11"/>
      <c r="W298" s="11"/>
      <c r="X298" s="11"/>
      <c r="Y298" s="11"/>
      <c r="Z298" s="11"/>
      <c r="AA298" s="11"/>
      <c r="AB298" s="11"/>
      <c r="AC298" s="11"/>
      <c r="AD298" s="11"/>
    </row>
    <row r="299" spans="1:30" ht="12.75">
      <c r="A299" s="8" t="s">
        <v>542</v>
      </c>
      <c r="B299" s="27">
        <f>B300+B301</f>
        <v>0</v>
      </c>
      <c r="C299" s="27">
        <f>C300+C301</f>
        <v>0</v>
      </c>
      <c r="D299" s="27">
        <f>D300+D301</f>
        <v>0</v>
      </c>
      <c r="E299" s="14"/>
      <c r="F299" s="104" t="s">
        <v>543</v>
      </c>
      <c r="G299" s="14">
        <f>G300+G301</f>
        <v>33</v>
      </c>
      <c r="H299" s="14">
        <f>H300+H301</f>
        <v>133453.55</v>
      </c>
      <c r="I299" s="14">
        <f>I300+I301</f>
        <v>271</v>
      </c>
      <c r="J299" s="25"/>
      <c r="L299" s="25"/>
      <c r="M299" s="24"/>
      <c r="N299" s="25"/>
      <c r="O299"/>
      <c r="P299"/>
      <c r="Q299"/>
      <c r="R299"/>
      <c r="S299" s="11"/>
      <c r="T299" s="11"/>
      <c r="U299" s="11"/>
      <c r="V299" s="11"/>
      <c r="W299" s="11"/>
      <c r="X299" s="11"/>
      <c r="Y299" s="11"/>
      <c r="Z299" s="11"/>
      <c r="AA299" s="11"/>
      <c r="AB299" s="11"/>
      <c r="AC299" s="11"/>
      <c r="AD299" s="11"/>
    </row>
    <row r="300" spans="1:30" ht="12.75">
      <c r="A300" s="8" t="s">
        <v>544</v>
      </c>
      <c r="B300" s="42">
        <f>+B301+B302</f>
        <v>0</v>
      </c>
      <c r="C300" s="42">
        <f>+C301+C302</f>
        <v>0</v>
      </c>
      <c r="D300" s="42">
        <f>D301+D302</f>
        <v>0</v>
      </c>
      <c r="E300" s="14"/>
      <c r="F300" s="14" t="s">
        <v>545</v>
      </c>
      <c r="G300" s="14">
        <v>14</v>
      </c>
      <c r="H300" s="14">
        <v>58411.49</v>
      </c>
      <c r="I300" s="14">
        <v>107</v>
      </c>
      <c r="J300" s="25"/>
      <c r="L300" s="25"/>
      <c r="M300" s="24"/>
      <c r="N300" s="25"/>
      <c r="O300"/>
      <c r="P300"/>
      <c r="Q300"/>
      <c r="R300"/>
      <c r="S300" s="11"/>
      <c r="T300" s="11"/>
      <c r="U300" s="11"/>
      <c r="V300" s="11"/>
      <c r="W300" s="11"/>
      <c r="X300" s="11"/>
      <c r="Y300" s="11"/>
      <c r="Z300" s="11"/>
      <c r="AA300" s="11"/>
      <c r="AB300" s="11"/>
      <c r="AC300" s="11"/>
      <c r="AD300" s="11"/>
    </row>
    <row r="301" spans="1:30" ht="12.75">
      <c r="A301" s="8" t="s">
        <v>546</v>
      </c>
      <c r="B301" s="42">
        <v>0</v>
      </c>
      <c r="C301" s="42">
        <v>0</v>
      </c>
      <c r="D301" s="42">
        <v>0</v>
      </c>
      <c r="E301" s="14"/>
      <c r="F301" s="14" t="s">
        <v>547</v>
      </c>
      <c r="G301" s="14">
        <v>19</v>
      </c>
      <c r="H301" s="14">
        <v>75042.06</v>
      </c>
      <c r="I301" s="14">
        <v>164</v>
      </c>
      <c r="J301" s="25"/>
      <c r="L301" s="25"/>
      <c r="M301" s="24"/>
      <c r="N301" s="25"/>
      <c r="O301"/>
      <c r="P301"/>
      <c r="Q301"/>
      <c r="R301"/>
      <c r="S301" s="11"/>
      <c r="T301" s="11"/>
      <c r="U301" s="11"/>
      <c r="V301" s="11"/>
      <c r="W301" s="11"/>
      <c r="X301" s="11"/>
      <c r="Y301" s="11"/>
      <c r="Z301" s="11"/>
      <c r="AA301" s="11"/>
      <c r="AB301" s="11"/>
      <c r="AC301" s="11"/>
      <c r="AD301" s="11"/>
    </row>
    <row r="302" spans="2:30" ht="12.75">
      <c r="B302" s="42">
        <v>0</v>
      </c>
      <c r="C302" s="42">
        <v>0</v>
      </c>
      <c r="D302" s="42">
        <v>0</v>
      </c>
      <c r="E302" s="14"/>
      <c r="F302" s="14"/>
      <c r="G302" s="14"/>
      <c r="H302" s="14"/>
      <c r="I302" s="14"/>
      <c r="J302" s="25"/>
      <c r="L302" s="25"/>
      <c r="M302" s="24"/>
      <c r="N302" s="25"/>
      <c r="O302"/>
      <c r="P302"/>
      <c r="Q302"/>
      <c r="R302"/>
      <c r="S302" s="11"/>
      <c r="T302" s="11"/>
      <c r="U302" s="11"/>
      <c r="V302" s="11"/>
      <c r="W302" s="11"/>
      <c r="X302" s="11"/>
      <c r="Y302" s="11"/>
      <c r="Z302" s="11"/>
      <c r="AA302" s="11"/>
      <c r="AB302" s="11"/>
      <c r="AC302" s="11"/>
      <c r="AD302" s="11"/>
    </row>
    <row r="303" spans="1:30" ht="12.75">
      <c r="A303" s="76" t="s">
        <v>357</v>
      </c>
      <c r="B303" s="208">
        <f>+B304+B305</f>
        <v>0</v>
      </c>
      <c r="C303" s="208">
        <f>+C304+C305</f>
        <v>0</v>
      </c>
      <c r="D303" s="208">
        <f>D304+D305</f>
        <v>0</v>
      </c>
      <c r="E303" s="14"/>
      <c r="F303" s="104" t="s">
        <v>357</v>
      </c>
      <c r="G303" s="14">
        <f>G304+G305</f>
        <v>343</v>
      </c>
      <c r="H303" s="14">
        <f>H304+H305</f>
        <v>81491.65</v>
      </c>
      <c r="I303" s="14">
        <f>I304+I305</f>
        <v>923</v>
      </c>
      <c r="J303" s="25"/>
      <c r="L303" s="25"/>
      <c r="M303" s="24"/>
      <c r="N303" s="25"/>
      <c r="O303"/>
      <c r="P303"/>
      <c r="Q303"/>
      <c r="R303"/>
      <c r="S303" s="11"/>
      <c r="T303" s="11"/>
      <c r="U303" s="11"/>
      <c r="V303" s="11"/>
      <c r="W303" s="11"/>
      <c r="X303" s="11"/>
      <c r="Y303" s="11"/>
      <c r="Z303" s="11"/>
      <c r="AA303" s="11"/>
      <c r="AB303" s="11"/>
      <c r="AC303" s="11"/>
      <c r="AD303" s="11"/>
    </row>
    <row r="304" spans="1:30" ht="12.75">
      <c r="A304" s="8" t="s">
        <v>544</v>
      </c>
      <c r="B304" s="208">
        <v>0</v>
      </c>
      <c r="C304" s="208">
        <v>0</v>
      </c>
      <c r="D304" s="208">
        <v>0</v>
      </c>
      <c r="E304" s="14"/>
      <c r="F304" s="14" t="s">
        <v>545</v>
      </c>
      <c r="G304" s="14">
        <v>300</v>
      </c>
      <c r="H304" s="14">
        <v>71390.29</v>
      </c>
      <c r="I304" s="14">
        <v>793</v>
      </c>
      <c r="J304" s="25"/>
      <c r="L304" s="25"/>
      <c r="M304" s="24"/>
      <c r="N304" s="25"/>
      <c r="O304"/>
      <c r="P304"/>
      <c r="Q304"/>
      <c r="R304"/>
      <c r="S304" s="11"/>
      <c r="T304" s="11"/>
      <c r="U304" s="11"/>
      <c r="V304" s="11"/>
      <c r="W304" s="11"/>
      <c r="X304" s="11"/>
      <c r="Y304" s="11"/>
      <c r="Z304" s="11"/>
      <c r="AA304" s="11"/>
      <c r="AB304" s="11"/>
      <c r="AC304" s="11"/>
      <c r="AD304" s="11"/>
    </row>
    <row r="305" spans="1:30" ht="12.75">
      <c r="A305" s="14" t="s">
        <v>546</v>
      </c>
      <c r="B305" s="208">
        <v>0</v>
      </c>
      <c r="C305" s="208">
        <v>0</v>
      </c>
      <c r="D305" s="208">
        <v>0</v>
      </c>
      <c r="E305" s="14"/>
      <c r="F305" s="14" t="s">
        <v>548</v>
      </c>
      <c r="G305" s="14">
        <v>43</v>
      </c>
      <c r="H305" s="14">
        <v>10101.36</v>
      </c>
      <c r="I305" s="14">
        <v>130</v>
      </c>
      <c r="J305" s="25"/>
      <c r="L305" s="25"/>
      <c r="M305" s="24"/>
      <c r="N305" s="25"/>
      <c r="O305"/>
      <c r="P305"/>
      <c r="Q305"/>
      <c r="R305"/>
      <c r="S305" s="11"/>
      <c r="T305" s="11"/>
      <c r="U305" s="11"/>
      <c r="V305" s="11"/>
      <c r="W305" s="11"/>
      <c r="X305" s="11"/>
      <c r="Y305" s="11"/>
      <c r="Z305" s="11"/>
      <c r="AA305" s="11"/>
      <c r="AB305" s="11"/>
      <c r="AC305" s="11"/>
      <c r="AD305" s="11"/>
    </row>
    <row r="306" spans="1:30" ht="12.75">
      <c r="A306" s="75"/>
      <c r="B306" s="418"/>
      <c r="C306" s="425"/>
      <c r="D306" s="418"/>
      <c r="E306" s="75"/>
      <c r="F306" s="75"/>
      <c r="G306" s="148"/>
      <c r="H306" s="119"/>
      <c r="I306" s="75"/>
      <c r="J306" s="25"/>
      <c r="L306" s="25"/>
      <c r="M306" s="24"/>
      <c r="N306" s="25"/>
      <c r="O306"/>
      <c r="P306"/>
      <c r="Q306"/>
      <c r="R306"/>
      <c r="S306" s="11"/>
      <c r="T306" s="11"/>
      <c r="U306" s="11"/>
      <c r="V306" s="11"/>
      <c r="W306" s="11"/>
      <c r="X306" s="11"/>
      <c r="Y306" s="11"/>
      <c r="Z306" s="11"/>
      <c r="AA306" s="11"/>
      <c r="AB306" s="11"/>
      <c r="AC306" s="11"/>
      <c r="AD306" s="11"/>
    </row>
    <row r="307" spans="1:30" ht="12.75">
      <c r="A307" s="23"/>
      <c r="B307" s="23"/>
      <c r="C307" s="23"/>
      <c r="D307" s="23"/>
      <c r="E307" s="23"/>
      <c r="F307" s="124"/>
      <c r="G307" s="23"/>
      <c r="H307" s="81"/>
      <c r="I307" s="81"/>
      <c r="J307" s="25"/>
      <c r="L307" s="25"/>
      <c r="M307" s="24"/>
      <c r="N307" s="25"/>
      <c r="O307"/>
      <c r="P307"/>
      <c r="Q307"/>
      <c r="R307"/>
      <c r="S307" s="11"/>
      <c r="T307" s="11"/>
      <c r="U307" s="11"/>
      <c r="V307" s="11"/>
      <c r="W307" s="11"/>
      <c r="X307" s="11"/>
      <c r="Y307" s="11"/>
      <c r="Z307" s="11"/>
      <c r="AA307" s="11"/>
      <c r="AB307" s="11"/>
      <c r="AC307" s="11"/>
      <c r="AD307" s="11"/>
    </row>
    <row r="308" spans="1:30" ht="12.75">
      <c r="A308" s="23"/>
      <c r="B308" s="23"/>
      <c r="C308" s="23"/>
      <c r="D308" s="23"/>
      <c r="E308" s="23"/>
      <c r="F308" s="124"/>
      <c r="G308" s="23"/>
      <c r="H308" s="81"/>
      <c r="I308" s="81"/>
      <c r="J308" s="25"/>
      <c r="L308" s="25"/>
      <c r="M308" s="24"/>
      <c r="N308" s="25"/>
      <c r="O308"/>
      <c r="P308"/>
      <c r="Q308"/>
      <c r="R308"/>
      <c r="S308" s="11"/>
      <c r="T308" s="11"/>
      <c r="U308" s="11"/>
      <c r="V308" s="11"/>
      <c r="W308" s="11"/>
      <c r="X308" s="11"/>
      <c r="Y308" s="11"/>
      <c r="Z308" s="11"/>
      <c r="AA308" s="11"/>
      <c r="AB308" s="11"/>
      <c r="AC308" s="11"/>
      <c r="AD308" s="11"/>
    </row>
    <row r="309" spans="1:30" ht="12.75">
      <c r="A309" s="14"/>
      <c r="B309" s="408"/>
      <c r="C309" s="408"/>
      <c r="D309" s="408"/>
      <c r="E309" s="14"/>
      <c r="F309" s="14"/>
      <c r="G309" s="386"/>
      <c r="H309" s="410"/>
      <c r="I309" s="386"/>
      <c r="M309" s="124"/>
      <c r="O309"/>
      <c r="P309"/>
      <c r="Q309"/>
      <c r="R309"/>
      <c r="S309" s="11"/>
      <c r="T309" s="11"/>
      <c r="U309" s="11"/>
      <c r="V309" s="11"/>
      <c r="W309" s="11"/>
      <c r="X309" s="11"/>
      <c r="Y309" s="11"/>
      <c r="Z309" s="11"/>
      <c r="AA309" s="11"/>
      <c r="AB309" s="11"/>
      <c r="AC309" s="11"/>
      <c r="AD309" s="11"/>
    </row>
    <row r="310" spans="1:30" ht="12.75">
      <c r="A310" s="14"/>
      <c r="B310" s="408"/>
      <c r="C310" s="408"/>
      <c r="D310" s="408"/>
      <c r="E310" s="14"/>
      <c r="F310" s="14"/>
      <c r="G310" s="386"/>
      <c r="H310" s="410"/>
      <c r="I310" s="386"/>
      <c r="M310" s="124"/>
      <c r="O310"/>
      <c r="P310"/>
      <c r="Q310"/>
      <c r="R310"/>
      <c r="S310" s="11"/>
      <c r="T310" s="11"/>
      <c r="U310" s="11"/>
      <c r="V310" s="11"/>
      <c r="W310" s="11"/>
      <c r="X310" s="11"/>
      <c r="Y310" s="11"/>
      <c r="Z310" s="11"/>
      <c r="AA310" s="11"/>
      <c r="AB310" s="11"/>
      <c r="AC310" s="11"/>
      <c r="AD310" s="11"/>
    </row>
    <row r="311" spans="1:30" ht="12.75">
      <c r="A311" s="95" t="s">
        <v>500</v>
      </c>
      <c r="B311" s="16"/>
      <c r="C311" s="12"/>
      <c r="D311" s="12" t="s">
        <v>625</v>
      </c>
      <c r="E311" s="126"/>
      <c r="F311" s="16"/>
      <c r="G311" s="16"/>
      <c r="H311" s="16"/>
      <c r="M311" s="124"/>
      <c r="O311"/>
      <c r="P311"/>
      <c r="Q311"/>
      <c r="R311"/>
      <c r="S311" s="11"/>
      <c r="T311" s="11"/>
      <c r="U311" s="11"/>
      <c r="V311" s="11"/>
      <c r="W311" s="11"/>
      <c r="X311" s="11"/>
      <c r="Y311" s="11"/>
      <c r="Z311" s="11"/>
      <c r="AA311" s="11"/>
      <c r="AB311" s="11"/>
      <c r="AC311" s="11"/>
      <c r="AD311" s="11"/>
    </row>
    <row r="312" spans="1:30" ht="12.75">
      <c r="A312" s="96"/>
      <c r="B312" s="97"/>
      <c r="C312" s="97"/>
      <c r="D312" s="97"/>
      <c r="E312" s="97"/>
      <c r="F312" s="97"/>
      <c r="G312" s="97"/>
      <c r="H312" s="97"/>
      <c r="I312" s="25"/>
      <c r="M312" s="124"/>
      <c r="O312"/>
      <c r="P312"/>
      <c r="Q312"/>
      <c r="R312"/>
      <c r="S312" s="11"/>
      <c r="T312" s="11"/>
      <c r="U312" s="11"/>
      <c r="V312" s="11"/>
      <c r="W312" s="11"/>
      <c r="X312" s="11"/>
      <c r="Y312" s="11"/>
      <c r="Z312" s="11"/>
      <c r="AA312" s="11"/>
      <c r="AB312" s="11"/>
      <c r="AC312" s="11"/>
      <c r="AD312" s="11"/>
    </row>
    <row r="313" spans="1:30" ht="12.75">
      <c r="A313" s="8" t="s">
        <v>501</v>
      </c>
      <c r="B313" s="15" t="s">
        <v>502</v>
      </c>
      <c r="C313" s="15" t="s">
        <v>503</v>
      </c>
      <c r="D313" s="15" t="s">
        <v>504</v>
      </c>
      <c r="E313" s="15" t="s">
        <v>505</v>
      </c>
      <c r="F313" s="15" t="s">
        <v>506</v>
      </c>
      <c r="G313" s="15" t="s">
        <v>507</v>
      </c>
      <c r="H313" s="15" t="s">
        <v>508</v>
      </c>
      <c r="M313" s="124"/>
      <c r="O313"/>
      <c r="P313"/>
      <c r="Q313"/>
      <c r="R313"/>
      <c r="S313" s="11"/>
      <c r="T313" s="11"/>
      <c r="U313" s="11"/>
      <c r="V313" s="11"/>
      <c r="W313" s="11"/>
      <c r="X313" s="11"/>
      <c r="Y313" s="11"/>
      <c r="Z313" s="11"/>
      <c r="AA313" s="11"/>
      <c r="AB313" s="11"/>
      <c r="AC313" s="11"/>
      <c r="AD313" s="11"/>
    </row>
    <row r="314" spans="1:30" ht="12.75">
      <c r="A314" s="75"/>
      <c r="B314" s="120"/>
      <c r="C314" s="120"/>
      <c r="D314" s="120"/>
      <c r="E314" s="120"/>
      <c r="F314" s="120" t="s">
        <v>552</v>
      </c>
      <c r="G314" s="120"/>
      <c r="H314" s="120"/>
      <c r="M314" s="124"/>
      <c r="O314"/>
      <c r="P314"/>
      <c r="Q314"/>
      <c r="R314"/>
      <c r="S314" s="11"/>
      <c r="T314" s="11"/>
      <c r="U314" s="11"/>
      <c r="V314" s="11"/>
      <c r="W314" s="11"/>
      <c r="X314" s="11"/>
      <c r="Y314" s="11"/>
      <c r="Z314" s="11"/>
      <c r="AA314" s="11"/>
      <c r="AB314" s="11"/>
      <c r="AC314" s="11"/>
      <c r="AD314" s="11"/>
    </row>
    <row r="315" spans="1:30" ht="12.75">
      <c r="A315" s="18">
        <v>1</v>
      </c>
      <c r="B315" s="149">
        <v>2</v>
      </c>
      <c r="C315" s="149">
        <v>3</v>
      </c>
      <c r="D315" s="149">
        <v>4</v>
      </c>
      <c r="E315" s="149">
        <v>5</v>
      </c>
      <c r="F315" s="149">
        <v>6</v>
      </c>
      <c r="G315" s="149">
        <v>7</v>
      </c>
      <c r="H315" s="149">
        <v>8</v>
      </c>
      <c r="M315" s="124"/>
      <c r="O315"/>
      <c r="P315"/>
      <c r="Q315"/>
      <c r="R315"/>
      <c r="S315" s="11"/>
      <c r="T315" s="11"/>
      <c r="U315" s="11"/>
      <c r="V315" s="11"/>
      <c r="W315" s="11"/>
      <c r="X315" s="11"/>
      <c r="Y315" s="11"/>
      <c r="Z315" s="11"/>
      <c r="AA315" s="11"/>
      <c r="AB315" s="11"/>
      <c r="AC315" s="11"/>
      <c r="AD315" s="11"/>
    </row>
    <row r="316" spans="1:30" ht="12.75">
      <c r="A316" s="122"/>
      <c r="B316" s="66"/>
      <c r="C316" s="66"/>
      <c r="D316" s="66"/>
      <c r="E316" s="66"/>
      <c r="F316" s="66"/>
      <c r="G316" s="66"/>
      <c r="H316" s="66"/>
      <c r="I316" s="25"/>
      <c r="M316" s="124"/>
      <c r="O316"/>
      <c r="P316"/>
      <c r="Q316"/>
      <c r="R316"/>
      <c r="S316" s="11"/>
      <c r="T316" s="11"/>
      <c r="U316" s="11"/>
      <c r="V316" s="11"/>
      <c r="W316" s="11"/>
      <c r="X316" s="11"/>
      <c r="Y316" s="11"/>
      <c r="Z316" s="11"/>
      <c r="AA316" s="11"/>
      <c r="AB316" s="11"/>
      <c r="AC316" s="11"/>
      <c r="AD316" s="11"/>
    </row>
    <row r="317" spans="1:30" ht="12.75">
      <c r="A317" s="404" t="s">
        <v>558</v>
      </c>
      <c r="B317" s="442">
        <v>14007.67</v>
      </c>
      <c r="C317" s="442">
        <v>14009.56</v>
      </c>
      <c r="D317" s="442">
        <v>13756.86</v>
      </c>
      <c r="E317" s="442">
        <v>13799.49</v>
      </c>
      <c r="F317" s="442">
        <v>13972.03</v>
      </c>
      <c r="G317" s="442">
        <v>-172.54</v>
      </c>
      <c r="H317" s="442">
        <v>-1.23</v>
      </c>
      <c r="I317" s="25"/>
      <c r="M317" s="124"/>
      <c r="O317"/>
      <c r="P317"/>
      <c r="Q317"/>
      <c r="R317"/>
      <c r="S317" s="11"/>
      <c r="T317" s="11"/>
      <c r="U317" s="11"/>
      <c r="V317" s="11"/>
      <c r="W317" s="11"/>
      <c r="X317" s="11"/>
      <c r="Y317" s="11"/>
      <c r="Z317" s="11"/>
      <c r="AA317" s="11"/>
      <c r="AB317" s="11"/>
      <c r="AC317" s="11"/>
      <c r="AD317" s="11"/>
    </row>
    <row r="318" spans="1:30" ht="12.75">
      <c r="A318" s="404" t="s">
        <v>559</v>
      </c>
      <c r="B318" s="442">
        <v>5783.87</v>
      </c>
      <c r="C318" s="442">
        <v>5803.24</v>
      </c>
      <c r="D318" s="442">
        <v>5730.89</v>
      </c>
      <c r="E318" s="442">
        <v>5745.54</v>
      </c>
      <c r="F318" s="442">
        <v>5779.39</v>
      </c>
      <c r="G318" s="442">
        <v>-33.85</v>
      </c>
      <c r="H318" s="442">
        <v>-0.59</v>
      </c>
      <c r="I318" s="25"/>
      <c r="M318" s="124"/>
      <c r="O318"/>
      <c r="P318"/>
      <c r="Q318"/>
      <c r="R318"/>
      <c r="S318" s="11"/>
      <c r="T318" s="11"/>
      <c r="U318" s="11"/>
      <c r="V318" s="11"/>
      <c r="W318" s="11"/>
      <c r="X318" s="11"/>
      <c r="Y318" s="11"/>
      <c r="Z318" s="11"/>
      <c r="AA318" s="11"/>
      <c r="AB318" s="11"/>
      <c r="AC318" s="11"/>
      <c r="AD318" s="11"/>
    </row>
    <row r="319" spans="1:30" ht="12.75">
      <c r="A319" s="404" t="s">
        <v>560</v>
      </c>
      <c r="B319" s="442">
        <v>6785.26</v>
      </c>
      <c r="C319" s="442">
        <v>6820.46</v>
      </c>
      <c r="D319" s="442">
        <v>6716.13</v>
      </c>
      <c r="E319" s="442">
        <v>6730.42</v>
      </c>
      <c r="F319" s="442">
        <v>6767.45</v>
      </c>
      <c r="G319" s="442">
        <v>-37.03</v>
      </c>
      <c r="H319" s="442">
        <v>-0.55</v>
      </c>
      <c r="I319" s="25"/>
      <c r="M319" s="124"/>
      <c r="O319"/>
      <c r="P319"/>
      <c r="Q319"/>
      <c r="R319"/>
      <c r="S319" s="11"/>
      <c r="T319" s="11"/>
      <c r="U319" s="11"/>
      <c r="V319" s="11"/>
      <c r="W319" s="11"/>
      <c r="X319" s="11"/>
      <c r="Y319" s="11"/>
      <c r="Z319" s="11"/>
      <c r="AA319" s="11"/>
      <c r="AB319" s="11"/>
      <c r="AC319" s="11"/>
      <c r="AD319" s="11"/>
    </row>
    <row r="320" spans="1:30" ht="12.75">
      <c r="A320" s="404" t="s">
        <v>561</v>
      </c>
      <c r="B320" s="442">
        <v>7087.22</v>
      </c>
      <c r="C320" s="442">
        <v>7093.14</v>
      </c>
      <c r="D320" s="442">
        <v>6962.92</v>
      </c>
      <c r="E320" s="442">
        <v>6985.15</v>
      </c>
      <c r="F320" s="442">
        <v>7066.55</v>
      </c>
      <c r="G320" s="442">
        <v>-81.4</v>
      </c>
      <c r="H320" s="442">
        <v>-1.15</v>
      </c>
      <c r="I320" s="29"/>
      <c r="M320" s="124"/>
      <c r="O320"/>
      <c r="P320"/>
      <c r="Q320"/>
      <c r="R320"/>
      <c r="S320" s="11"/>
      <c r="T320" s="11"/>
      <c r="U320" s="11"/>
      <c r="V320" s="11"/>
      <c r="W320" s="11"/>
      <c r="X320" s="11"/>
      <c r="Y320" s="11"/>
      <c r="Z320" s="11"/>
      <c r="AA320" s="11"/>
      <c r="AB320" s="11"/>
      <c r="AC320" s="11"/>
      <c r="AD320" s="11"/>
    </row>
    <row r="321" spans="1:30" ht="12.75">
      <c r="A321" s="404" t="s">
        <v>562</v>
      </c>
      <c r="B321" s="442">
        <v>1677.5</v>
      </c>
      <c r="C321" s="442">
        <v>1679.94</v>
      </c>
      <c r="D321" s="442">
        <v>1650.49</v>
      </c>
      <c r="E321" s="442">
        <v>1655.52</v>
      </c>
      <c r="F321" s="442">
        <v>1673.44</v>
      </c>
      <c r="G321" s="442">
        <v>-17.92</v>
      </c>
      <c r="H321" s="442">
        <v>-1.07</v>
      </c>
      <c r="I321" s="29"/>
      <c r="M321" s="124"/>
      <c r="O321"/>
      <c r="P321"/>
      <c r="Q321"/>
      <c r="R321"/>
      <c r="S321" s="11"/>
      <c r="T321" s="11"/>
      <c r="U321" s="11"/>
      <c r="V321" s="11"/>
      <c r="W321" s="11"/>
      <c r="X321" s="11"/>
      <c r="Y321" s="11"/>
      <c r="Z321" s="11"/>
      <c r="AA321" s="11"/>
      <c r="AB321" s="11"/>
      <c r="AC321" s="11"/>
      <c r="AD321" s="11"/>
    </row>
    <row r="322" spans="1:30" ht="12.75">
      <c r="A322" s="404" t="s">
        <v>563</v>
      </c>
      <c r="B322" s="442">
        <v>5325.73</v>
      </c>
      <c r="C322" s="442">
        <v>5334.49</v>
      </c>
      <c r="D322" s="442">
        <v>5244.82</v>
      </c>
      <c r="E322" s="442">
        <v>5260.52</v>
      </c>
      <c r="F322" s="442">
        <v>5314.93</v>
      </c>
      <c r="G322" s="442">
        <v>-54.41</v>
      </c>
      <c r="H322" s="442">
        <v>-1.02</v>
      </c>
      <c r="I322" s="29"/>
      <c r="M322" s="124"/>
      <c r="O322"/>
      <c r="P322"/>
      <c r="Q322"/>
      <c r="R322"/>
      <c r="S322" s="11"/>
      <c r="T322" s="11"/>
      <c r="U322" s="11"/>
      <c r="V322" s="11"/>
      <c r="W322" s="11"/>
      <c r="X322" s="11"/>
      <c r="Y322" s="11"/>
      <c r="Z322" s="11"/>
      <c r="AA322" s="11"/>
      <c r="AB322" s="11"/>
      <c r="AC322" s="11"/>
      <c r="AD322" s="11"/>
    </row>
    <row r="323" spans="1:30" ht="12.75">
      <c r="A323" s="28" t="s">
        <v>564</v>
      </c>
      <c r="B323" s="452"/>
      <c r="C323" s="452"/>
      <c r="D323" s="452"/>
      <c r="E323" s="452"/>
      <c r="F323" s="452"/>
      <c r="G323" s="452"/>
      <c r="H323" s="452"/>
      <c r="I323" s="29"/>
      <c r="M323" s="124"/>
      <c r="O323"/>
      <c r="P323"/>
      <c r="Q323"/>
      <c r="R323"/>
      <c r="S323" s="11"/>
      <c r="T323" s="11"/>
      <c r="U323" s="11"/>
      <c r="V323" s="11"/>
      <c r="W323" s="11"/>
      <c r="X323" s="11"/>
      <c r="Y323" s="11"/>
      <c r="Z323" s="11"/>
      <c r="AA323" s="11"/>
      <c r="AB323" s="11"/>
      <c r="AC323" s="11"/>
      <c r="AD323" s="11"/>
    </row>
    <row r="324" spans="1:30" ht="12.75">
      <c r="A324" s="404" t="s">
        <v>565</v>
      </c>
      <c r="B324" s="442">
        <v>5479.07</v>
      </c>
      <c r="C324" s="442">
        <v>5495.07</v>
      </c>
      <c r="D324" s="442">
        <v>5373.39</v>
      </c>
      <c r="E324" s="442">
        <v>5393.16</v>
      </c>
      <c r="F324" s="442">
        <v>5479.85</v>
      </c>
      <c r="G324" s="442">
        <v>-86.69</v>
      </c>
      <c r="H324" s="442">
        <v>-1.58</v>
      </c>
      <c r="I324" s="29"/>
      <c r="M324" s="124"/>
      <c r="O324"/>
      <c r="P324"/>
      <c r="Q324"/>
      <c r="R324"/>
      <c r="S324" s="11"/>
      <c r="T324" s="11"/>
      <c r="U324" s="11"/>
      <c r="V324" s="11"/>
      <c r="W324" s="11"/>
      <c r="X324" s="11"/>
      <c r="Y324" s="11"/>
      <c r="Z324" s="11"/>
      <c r="AA324" s="11"/>
      <c r="AB324" s="11"/>
      <c r="AC324" s="11"/>
      <c r="AD324" s="11"/>
    </row>
    <row r="325" spans="1:30" ht="12.75">
      <c r="A325" s="404" t="s">
        <v>509</v>
      </c>
      <c r="B325" s="442">
        <v>7266.55</v>
      </c>
      <c r="C325" s="442">
        <v>7329.76</v>
      </c>
      <c r="D325" s="442">
        <v>7173.1</v>
      </c>
      <c r="E325" s="442">
        <v>7213.74</v>
      </c>
      <c r="F325" s="442">
        <v>7253.8</v>
      </c>
      <c r="G325" s="442">
        <v>-40.06</v>
      </c>
      <c r="H325" s="442">
        <v>-0.55</v>
      </c>
      <c r="I325" s="29"/>
      <c r="M325" s="124"/>
      <c r="O325"/>
      <c r="P325"/>
      <c r="Q325"/>
      <c r="R325"/>
      <c r="S325" s="11"/>
      <c r="T325" s="11"/>
      <c r="U325" s="11"/>
      <c r="V325" s="11"/>
      <c r="W325" s="11"/>
      <c r="X325" s="11"/>
      <c r="Y325" s="11"/>
      <c r="Z325" s="11"/>
      <c r="AA325" s="11"/>
      <c r="AB325" s="11"/>
      <c r="AC325" s="11"/>
      <c r="AD325" s="11"/>
    </row>
    <row r="326" spans="1:30" ht="12.75">
      <c r="A326" s="404" t="s">
        <v>566</v>
      </c>
      <c r="B326" s="442">
        <v>3353.09</v>
      </c>
      <c r="C326" s="442">
        <v>3385.69</v>
      </c>
      <c r="D326" s="442">
        <v>3324.43</v>
      </c>
      <c r="E326" s="442">
        <v>3337.69</v>
      </c>
      <c r="F326" s="442">
        <v>3344.28</v>
      </c>
      <c r="G326" s="442">
        <v>-6.59</v>
      </c>
      <c r="H326" s="442">
        <v>-0.2</v>
      </c>
      <c r="I326" s="29"/>
      <c r="M326" s="124"/>
      <c r="O326"/>
      <c r="P326"/>
      <c r="Q326"/>
      <c r="R326"/>
      <c r="S326" s="11"/>
      <c r="T326" s="11"/>
      <c r="U326" s="11"/>
      <c r="V326" s="11"/>
      <c r="W326" s="11"/>
      <c r="X326" s="11"/>
      <c r="Y326" s="11"/>
      <c r="Z326" s="11"/>
      <c r="AA326" s="11"/>
      <c r="AB326" s="11"/>
      <c r="AC326" s="11"/>
      <c r="AD326" s="11"/>
    </row>
    <row r="327" spans="1:30" ht="12.75">
      <c r="A327" s="404" t="s">
        <v>567</v>
      </c>
      <c r="B327" s="442">
        <v>9481.54</v>
      </c>
      <c r="C327" s="442">
        <v>9517.86</v>
      </c>
      <c r="D327" s="442">
        <v>9326.07</v>
      </c>
      <c r="E327" s="442">
        <v>9353.83</v>
      </c>
      <c r="F327" s="442">
        <v>9474.5</v>
      </c>
      <c r="G327" s="442">
        <v>-120.67</v>
      </c>
      <c r="H327" s="442">
        <v>-1.27</v>
      </c>
      <c r="I327" s="29"/>
      <c r="M327" s="124"/>
      <c r="O327"/>
      <c r="P327"/>
      <c r="Q327"/>
      <c r="R327"/>
      <c r="S327" s="11"/>
      <c r="T327" s="11"/>
      <c r="U327" s="11"/>
      <c r="V327" s="11"/>
      <c r="W327" s="11"/>
      <c r="X327" s="11"/>
      <c r="Y327" s="11"/>
      <c r="Z327" s="11"/>
      <c r="AA327" s="11"/>
      <c r="AB327" s="11"/>
      <c r="AC327" s="11"/>
      <c r="AD327" s="11"/>
    </row>
    <row r="328" spans="1:30" ht="12.75">
      <c r="A328" s="404" t="s">
        <v>568</v>
      </c>
      <c r="B328" s="442">
        <v>2050.42</v>
      </c>
      <c r="C328" s="442">
        <v>2060.14</v>
      </c>
      <c r="D328" s="442">
        <v>2016.53</v>
      </c>
      <c r="E328" s="442">
        <v>2020.63</v>
      </c>
      <c r="F328" s="442">
        <v>2050.12</v>
      </c>
      <c r="G328" s="442">
        <v>-29.49</v>
      </c>
      <c r="H328" s="442">
        <v>-1.44</v>
      </c>
      <c r="I328" s="29"/>
      <c r="M328" s="124"/>
      <c r="O328"/>
      <c r="P328"/>
      <c r="Q328"/>
      <c r="R328"/>
      <c r="S328" s="11"/>
      <c r="T328" s="11"/>
      <c r="U328" s="11"/>
      <c r="V328" s="11"/>
      <c r="W328" s="11"/>
      <c r="X328" s="11"/>
      <c r="Y328" s="11"/>
      <c r="Z328" s="11"/>
      <c r="AA328" s="11"/>
      <c r="AB328" s="11"/>
      <c r="AC328" s="11"/>
      <c r="AD328" s="11"/>
    </row>
    <row r="329" spans="1:30" ht="12.75">
      <c r="A329" s="404" t="s">
        <v>569</v>
      </c>
      <c r="B329" s="442">
        <v>3767.37</v>
      </c>
      <c r="C329" s="442">
        <v>3776.48</v>
      </c>
      <c r="D329" s="442">
        <v>3710.11</v>
      </c>
      <c r="E329" s="442">
        <v>3724.95</v>
      </c>
      <c r="F329" s="442">
        <v>3744.92</v>
      </c>
      <c r="G329" s="442">
        <v>-19.97</v>
      </c>
      <c r="H329" s="442">
        <v>-0.53</v>
      </c>
      <c r="I329" s="29"/>
      <c r="M329" s="124"/>
      <c r="O329"/>
      <c r="P329"/>
      <c r="Q329"/>
      <c r="R329"/>
      <c r="S329" s="11"/>
      <c r="T329" s="11"/>
      <c r="U329" s="11"/>
      <c r="V329" s="11"/>
      <c r="W329" s="11"/>
      <c r="X329" s="11"/>
      <c r="Y329" s="11"/>
      <c r="Z329" s="11"/>
      <c r="AA329" s="11"/>
      <c r="AB329" s="11"/>
      <c r="AC329" s="11"/>
      <c r="AD329" s="11"/>
    </row>
    <row r="330" spans="1:30" ht="12.75">
      <c r="A330" s="404" t="s">
        <v>179</v>
      </c>
      <c r="B330" s="442">
        <v>5188.89</v>
      </c>
      <c r="C330" s="442">
        <v>5202.1</v>
      </c>
      <c r="D330" s="442">
        <v>5119.68</v>
      </c>
      <c r="E330" s="442">
        <v>5130.24</v>
      </c>
      <c r="F330" s="442">
        <v>5161.13</v>
      </c>
      <c r="G330" s="442">
        <v>-30.89</v>
      </c>
      <c r="H330" s="442">
        <v>-0.6</v>
      </c>
      <c r="I330" s="29"/>
      <c r="M330" s="124"/>
      <c r="O330"/>
      <c r="P330"/>
      <c r="Q330"/>
      <c r="R330"/>
      <c r="S330" s="11"/>
      <c r="T330" s="11"/>
      <c r="U330" s="11"/>
      <c r="V330" s="11"/>
      <c r="W330" s="11"/>
      <c r="X330" s="11"/>
      <c r="Y330" s="11"/>
      <c r="Z330" s="11"/>
      <c r="AA330" s="11"/>
      <c r="AB330" s="11"/>
      <c r="AC330" s="11"/>
      <c r="AD330" s="11"/>
    </row>
    <row r="331" spans="1:30" ht="12.75">
      <c r="A331" s="404" t="s">
        <v>570</v>
      </c>
      <c r="B331" s="442">
        <v>9203.8</v>
      </c>
      <c r="C331" s="442">
        <v>9226.78</v>
      </c>
      <c r="D331" s="442">
        <v>8982.61</v>
      </c>
      <c r="E331" s="442">
        <v>9041.19</v>
      </c>
      <c r="F331" s="442">
        <v>9201.12</v>
      </c>
      <c r="G331" s="442">
        <v>-159.93</v>
      </c>
      <c r="H331" s="442">
        <v>-1.74</v>
      </c>
      <c r="I331" s="29"/>
      <c r="M331" s="124"/>
      <c r="O331"/>
      <c r="P331"/>
      <c r="Q331"/>
      <c r="R331"/>
      <c r="S331" s="11"/>
      <c r="T331" s="11"/>
      <c r="U331" s="11"/>
      <c r="V331" s="11"/>
      <c r="W331" s="11"/>
      <c r="X331" s="11"/>
      <c r="Y331" s="11"/>
      <c r="Z331" s="11"/>
      <c r="AA331" s="11"/>
      <c r="AB331" s="11"/>
      <c r="AC331" s="11"/>
      <c r="AD331" s="11"/>
    </row>
    <row r="332" spans="1:30" ht="12.75" customHeight="1">
      <c r="A332" s="404" t="s">
        <v>571</v>
      </c>
      <c r="B332" s="442">
        <v>6250.15</v>
      </c>
      <c r="C332" s="442">
        <v>6250.15</v>
      </c>
      <c r="D332" s="442">
        <v>6081.93</v>
      </c>
      <c r="E332" s="442">
        <v>6095.46</v>
      </c>
      <c r="F332" s="442">
        <v>6233.37</v>
      </c>
      <c r="G332" s="442">
        <v>-137.91</v>
      </c>
      <c r="H332" s="442">
        <v>-2.21</v>
      </c>
      <c r="I332" s="29"/>
      <c r="M332" s="124"/>
      <c r="O332"/>
      <c r="P332"/>
      <c r="Q332"/>
      <c r="R332"/>
      <c r="S332" s="11"/>
      <c r="T332" s="11"/>
      <c r="U332" s="11"/>
      <c r="V332" s="11"/>
      <c r="W332" s="11"/>
      <c r="X332" s="11"/>
      <c r="Y332" s="11"/>
      <c r="Z332" s="11"/>
      <c r="AA332" s="11"/>
      <c r="AB332" s="11"/>
      <c r="AC332" s="11"/>
      <c r="AD332" s="11"/>
    </row>
    <row r="333" spans="1:30" ht="12.75">
      <c r="A333" s="404" t="s">
        <v>572</v>
      </c>
      <c r="B333" s="442">
        <v>6292.54</v>
      </c>
      <c r="C333" s="442">
        <v>6315.26</v>
      </c>
      <c r="D333" s="442">
        <v>6194.71</v>
      </c>
      <c r="E333" s="442">
        <v>6215.18</v>
      </c>
      <c r="F333" s="442">
        <v>6279.45</v>
      </c>
      <c r="G333" s="442">
        <v>-64.27</v>
      </c>
      <c r="H333" s="442">
        <v>-1.02</v>
      </c>
      <c r="I333" s="29"/>
      <c r="M333" s="124"/>
      <c r="O333"/>
      <c r="P333"/>
      <c r="Q333"/>
      <c r="R333"/>
      <c r="S333" s="11"/>
      <c r="T333" s="11"/>
      <c r="U333" s="11"/>
      <c r="V333" s="11"/>
      <c r="W333" s="11"/>
      <c r="X333" s="11"/>
      <c r="Y333" s="11"/>
      <c r="Z333" s="11"/>
      <c r="AA333" s="11"/>
      <c r="AB333" s="11"/>
      <c r="AC333" s="11"/>
      <c r="AD333" s="11"/>
    </row>
    <row r="334" spans="1:30" ht="12.75">
      <c r="A334" s="404" t="s">
        <v>573</v>
      </c>
      <c r="B334" s="442">
        <v>3627</v>
      </c>
      <c r="C334" s="442">
        <v>3635.05</v>
      </c>
      <c r="D334" s="442">
        <v>3571.49</v>
      </c>
      <c r="E334" s="442">
        <v>3577.63</v>
      </c>
      <c r="F334" s="442">
        <v>3610.07</v>
      </c>
      <c r="G334" s="442">
        <v>-32.44</v>
      </c>
      <c r="H334" s="442">
        <v>-0.9</v>
      </c>
      <c r="I334" s="14"/>
      <c r="M334" s="124"/>
      <c r="O334"/>
      <c r="P334"/>
      <c r="Q334"/>
      <c r="R334"/>
      <c r="S334" s="11"/>
      <c r="T334" s="11"/>
      <c r="U334" s="11"/>
      <c r="V334" s="11"/>
      <c r="W334" s="11"/>
      <c r="X334" s="11"/>
      <c r="Y334" s="11"/>
      <c r="Z334" s="11"/>
      <c r="AA334" s="11"/>
      <c r="AB334" s="11"/>
      <c r="AC334" s="11"/>
      <c r="AD334" s="11"/>
    </row>
    <row r="335" spans="1:30" ht="12.75">
      <c r="A335" s="28" t="s">
        <v>574</v>
      </c>
      <c r="B335" s="452"/>
      <c r="C335" s="452"/>
      <c r="D335" s="452"/>
      <c r="E335" s="452"/>
      <c r="F335" s="452"/>
      <c r="G335" s="452"/>
      <c r="H335" s="452"/>
      <c r="I335" s="25"/>
      <c r="M335" s="124"/>
      <c r="O335"/>
      <c r="P335"/>
      <c r="Q335"/>
      <c r="R335"/>
      <c r="S335" s="11"/>
      <c r="T335" s="11"/>
      <c r="U335" s="11"/>
      <c r="V335" s="11"/>
      <c r="W335" s="11"/>
      <c r="X335" s="11"/>
      <c r="Y335" s="11"/>
      <c r="Z335" s="11"/>
      <c r="AA335" s="11"/>
      <c r="AB335" s="11"/>
      <c r="AC335" s="11"/>
      <c r="AD335" s="11"/>
    </row>
    <row r="336" spans="1:30" ht="12.75">
      <c r="A336" s="404" t="s">
        <v>575</v>
      </c>
      <c r="B336" s="442">
        <v>2576.52</v>
      </c>
      <c r="C336" s="442">
        <v>2576.52</v>
      </c>
      <c r="D336" s="442">
        <v>2526.14</v>
      </c>
      <c r="E336" s="442">
        <v>2533.97</v>
      </c>
      <c r="F336" s="442">
        <v>2571.26</v>
      </c>
      <c r="G336" s="442">
        <v>-37.29</v>
      </c>
      <c r="H336" s="442">
        <v>-1.45</v>
      </c>
      <c r="I336" s="25"/>
      <c r="M336" s="124"/>
      <c r="O336"/>
      <c r="P336"/>
      <c r="Q336"/>
      <c r="R336"/>
      <c r="S336" s="11"/>
      <c r="T336" s="11"/>
      <c r="U336" s="11"/>
      <c r="V336" s="11"/>
      <c r="W336" s="11"/>
      <c r="X336" s="11"/>
      <c r="Y336" s="11"/>
      <c r="Z336" s="11"/>
      <c r="AA336" s="11"/>
      <c r="AB336" s="11"/>
      <c r="AC336" s="11"/>
      <c r="AD336" s="11"/>
    </row>
    <row r="337" spans="1:30" ht="12.75">
      <c r="A337" s="404" t="s">
        <v>576</v>
      </c>
      <c r="B337" s="442">
        <v>1642.59</v>
      </c>
      <c r="C337" s="442">
        <v>1642.59</v>
      </c>
      <c r="D337" s="442">
        <v>1611.08</v>
      </c>
      <c r="E337" s="442">
        <v>1616.22</v>
      </c>
      <c r="F337" s="442">
        <v>1638.63</v>
      </c>
      <c r="G337" s="442">
        <v>-22.41</v>
      </c>
      <c r="H337" s="442">
        <v>-1.37</v>
      </c>
      <c r="I337" s="25"/>
      <c r="M337" s="124"/>
      <c r="O337"/>
      <c r="P337"/>
      <c r="Q337"/>
      <c r="R337"/>
      <c r="S337" s="11"/>
      <c r="T337" s="11"/>
      <c r="U337" s="11"/>
      <c r="V337" s="11"/>
      <c r="W337" s="11"/>
      <c r="X337" s="11"/>
      <c r="Y337" s="11"/>
      <c r="Z337" s="11"/>
      <c r="AA337" s="11"/>
      <c r="AB337" s="11"/>
      <c r="AC337" s="11"/>
      <c r="AD337" s="11"/>
    </row>
    <row r="338" spans="1:30" ht="12.75">
      <c r="A338" s="404" t="s">
        <v>577</v>
      </c>
      <c r="B338" s="442">
        <v>625.71</v>
      </c>
      <c r="C338" s="442">
        <v>625.96</v>
      </c>
      <c r="D338" s="442">
        <v>614.6</v>
      </c>
      <c r="E338" s="442">
        <v>616.47</v>
      </c>
      <c r="F338" s="442">
        <v>624.51</v>
      </c>
      <c r="G338" s="442">
        <v>-8.04</v>
      </c>
      <c r="H338" s="442">
        <v>-1.29</v>
      </c>
      <c r="I338" s="25"/>
      <c r="M338" s="124"/>
      <c r="O338"/>
      <c r="P338"/>
      <c r="Q338"/>
      <c r="R338"/>
      <c r="S338" s="11"/>
      <c r="T338" s="11"/>
      <c r="U338" s="11"/>
      <c r="V338" s="11"/>
      <c r="W338" s="11"/>
      <c r="X338" s="11"/>
      <c r="Y338" s="11"/>
      <c r="Z338" s="11"/>
      <c r="AA338" s="11"/>
      <c r="AB338" s="11"/>
      <c r="AC338" s="11"/>
      <c r="AD338" s="11"/>
    </row>
    <row r="339" spans="1:30" ht="12.75" customHeight="1">
      <c r="A339" s="75"/>
      <c r="B339" s="79"/>
      <c r="C339" s="79"/>
      <c r="D339" s="79"/>
      <c r="E339" s="79"/>
      <c r="F339" s="79"/>
      <c r="G339" s="79"/>
      <c r="H339" s="79"/>
      <c r="I339" s="25"/>
      <c r="M339" s="124"/>
      <c r="O339"/>
      <c r="P339"/>
      <c r="Q339"/>
      <c r="R339"/>
      <c r="S339" s="11"/>
      <c r="T339" s="11"/>
      <c r="U339" s="11"/>
      <c r="V339" s="11"/>
      <c r="W339" s="11"/>
      <c r="X339" s="11"/>
      <c r="Y339" s="11"/>
      <c r="Z339" s="11"/>
      <c r="AA339" s="11"/>
      <c r="AB339" s="11"/>
      <c r="AC339" s="11"/>
      <c r="AD339" s="11"/>
    </row>
    <row r="340" spans="2:30" ht="12.75">
      <c r="B340" s="22"/>
      <c r="C340" s="22"/>
      <c r="D340" s="22"/>
      <c r="E340" s="22"/>
      <c r="F340" s="22"/>
      <c r="G340" s="22"/>
      <c r="H340" s="22"/>
      <c r="I340" s="25"/>
      <c r="M340" s="124"/>
      <c r="O340"/>
      <c r="P340"/>
      <c r="Q340"/>
      <c r="R340"/>
      <c r="S340" s="11"/>
      <c r="T340" s="11"/>
      <c r="U340" s="11"/>
      <c r="V340" s="11"/>
      <c r="W340" s="11"/>
      <c r="X340" s="11"/>
      <c r="Y340" s="11"/>
      <c r="Z340" s="11"/>
      <c r="AA340" s="11"/>
      <c r="AB340" s="11"/>
      <c r="AC340" s="11"/>
      <c r="AD340" s="11"/>
    </row>
    <row r="341" spans="1:30" ht="12.75">
      <c r="A341" s="26" t="s">
        <v>510</v>
      </c>
      <c r="B341" s="22"/>
      <c r="C341" s="22"/>
      <c r="D341" s="22"/>
      <c r="E341" s="22"/>
      <c r="F341" s="22"/>
      <c r="G341" s="22"/>
      <c r="H341" s="22"/>
      <c r="I341" s="25"/>
      <c r="M341" s="124"/>
      <c r="O341"/>
      <c r="P341"/>
      <c r="Q341"/>
      <c r="R341"/>
      <c r="S341" s="11"/>
      <c r="T341" s="11"/>
      <c r="U341" s="11"/>
      <c r="V341" s="11"/>
      <c r="W341" s="11"/>
      <c r="X341" s="11"/>
      <c r="Y341" s="11"/>
      <c r="Z341" s="11"/>
      <c r="AA341" s="11"/>
      <c r="AB341" s="11"/>
      <c r="AC341" s="11"/>
      <c r="AD341" s="11"/>
    </row>
    <row r="342" spans="1:30" ht="12.75">
      <c r="A342" s="35" t="s">
        <v>511</v>
      </c>
      <c r="B342" s="22"/>
      <c r="C342" s="22"/>
      <c r="D342" s="22"/>
      <c r="E342" s="22"/>
      <c r="F342" s="22"/>
      <c r="G342" s="22"/>
      <c r="H342" s="22"/>
      <c r="I342" s="25"/>
      <c r="M342" s="124"/>
      <c r="O342"/>
      <c r="P342"/>
      <c r="Q342"/>
      <c r="R342"/>
      <c r="S342" s="11"/>
      <c r="T342" s="11"/>
      <c r="U342" s="11"/>
      <c r="V342" s="11"/>
      <c r="W342" s="11"/>
      <c r="X342" s="11"/>
      <c r="Y342" s="11"/>
      <c r="Z342" s="11"/>
      <c r="AA342" s="11"/>
      <c r="AB342" s="11"/>
      <c r="AC342" s="11"/>
      <c r="AD342" s="11"/>
    </row>
    <row r="343" spans="1:30" ht="12.75">
      <c r="A343" s="37" t="s">
        <v>512</v>
      </c>
      <c r="B343" s="22"/>
      <c r="C343" s="22"/>
      <c r="D343" s="22"/>
      <c r="E343" s="22"/>
      <c r="F343" s="22"/>
      <c r="G343" s="22"/>
      <c r="H343" s="22"/>
      <c r="I343" s="25"/>
      <c r="M343" s="124"/>
      <c r="O343"/>
      <c r="P343"/>
      <c r="Q343"/>
      <c r="R343"/>
      <c r="S343" s="11"/>
      <c r="T343" s="11"/>
      <c r="U343" s="11"/>
      <c r="V343" s="11"/>
      <c r="W343" s="11"/>
      <c r="X343" s="11"/>
      <c r="Y343" s="11"/>
      <c r="Z343" s="11"/>
      <c r="AA343" s="11"/>
      <c r="AB343" s="11"/>
      <c r="AC343" s="11"/>
      <c r="AD343" s="11"/>
    </row>
    <row r="344" spans="1:30" ht="12.75">
      <c r="A344" s="37" t="s">
        <v>513</v>
      </c>
      <c r="C344" s="75"/>
      <c r="D344" s="75"/>
      <c r="I344" s="76"/>
      <c r="M344" s="124"/>
      <c r="O344"/>
      <c r="P344"/>
      <c r="Q344"/>
      <c r="R344"/>
      <c r="S344" s="11"/>
      <c r="T344" s="11"/>
      <c r="U344" s="11"/>
      <c r="V344" s="11"/>
      <c r="W344" s="11"/>
      <c r="X344" s="11"/>
      <c r="Y344" s="11"/>
      <c r="Z344" s="11"/>
      <c r="AA344" s="11"/>
      <c r="AB344" s="11"/>
      <c r="AC344" s="11"/>
      <c r="AD344" s="11"/>
    </row>
    <row r="345" spans="1:30" ht="12.75">
      <c r="A345" s="95" t="s">
        <v>514</v>
      </c>
      <c r="B345" s="16"/>
      <c r="C345" s="150"/>
      <c r="D345" s="12" t="s">
        <v>625</v>
      </c>
      <c r="E345" s="16"/>
      <c r="F345" s="16"/>
      <c r="G345" s="16"/>
      <c r="H345" s="16"/>
      <c r="I345" s="151"/>
      <c r="M345" s="124"/>
      <c r="O345"/>
      <c r="P345"/>
      <c r="Q345"/>
      <c r="R345"/>
      <c r="S345" s="11"/>
      <c r="T345" s="11"/>
      <c r="U345" s="11"/>
      <c r="V345" s="11"/>
      <c r="W345" s="11"/>
      <c r="X345" s="11"/>
      <c r="Y345" s="11"/>
      <c r="Z345" s="11"/>
      <c r="AA345" s="11"/>
      <c r="AB345" s="11"/>
      <c r="AC345" s="11"/>
      <c r="AD345" s="11"/>
    </row>
    <row r="346" spans="1:30" ht="12.75" customHeight="1">
      <c r="A346" s="472" t="s">
        <v>626</v>
      </c>
      <c r="B346" s="472"/>
      <c r="C346" s="472"/>
      <c r="D346" s="472"/>
      <c r="E346" s="472"/>
      <c r="F346" s="472"/>
      <c r="G346" s="472"/>
      <c r="H346" s="472"/>
      <c r="I346" s="472"/>
      <c r="J346" s="14"/>
      <c r="K346" s="14"/>
      <c r="L346" s="14"/>
      <c r="M346" s="41"/>
      <c r="N346" s="14"/>
      <c r="O346"/>
      <c r="P346"/>
      <c r="Q346"/>
      <c r="R346"/>
      <c r="S346" s="11"/>
      <c r="T346" s="11"/>
      <c r="U346" s="11"/>
      <c r="V346" s="11"/>
      <c r="W346" s="11"/>
      <c r="X346" s="11"/>
      <c r="Y346" s="11"/>
      <c r="Z346" s="11"/>
      <c r="AA346" s="11"/>
      <c r="AB346" s="11"/>
      <c r="AC346" s="11"/>
      <c r="AD346" s="11"/>
    </row>
    <row r="347" spans="1:30" ht="12.75">
      <c r="A347" s="81" t="s">
        <v>627</v>
      </c>
      <c r="B347" s="42"/>
      <c r="C347" s="42"/>
      <c r="D347" s="42"/>
      <c r="E347" s="42"/>
      <c r="F347" s="42"/>
      <c r="G347" s="42"/>
      <c r="H347" s="42"/>
      <c r="I347"/>
      <c r="J347" s="256"/>
      <c r="K347" s="256"/>
      <c r="M347" s="124"/>
      <c r="O347"/>
      <c r="P347"/>
      <c r="Q347"/>
      <c r="R347"/>
      <c r="S347" s="11"/>
      <c r="T347" s="11"/>
      <c r="U347" s="11"/>
      <c r="V347" s="11"/>
      <c r="W347" s="11"/>
      <c r="X347" s="11"/>
      <c r="Y347" s="11"/>
      <c r="Z347" s="11"/>
      <c r="AA347" s="11"/>
      <c r="AB347" s="11"/>
      <c r="AC347" s="11"/>
      <c r="AD347" s="11"/>
    </row>
    <row r="348" spans="1:30" ht="12.75">
      <c r="A348" s="183"/>
      <c r="B348" s="183"/>
      <c r="C348" s="183"/>
      <c r="D348" s="183"/>
      <c r="E348" s="75"/>
      <c r="F348" s="138"/>
      <c r="G348" s="183"/>
      <c r="H348" s="183"/>
      <c r="I348"/>
      <c r="J348"/>
      <c r="K348"/>
      <c r="M348" s="124"/>
      <c r="O348"/>
      <c r="P348"/>
      <c r="Q348"/>
      <c r="R348"/>
      <c r="S348" s="11"/>
      <c r="T348" s="11"/>
      <c r="U348" s="11"/>
      <c r="V348" s="11"/>
      <c r="W348" s="11"/>
      <c r="X348" s="11"/>
      <c r="Y348" s="11"/>
      <c r="Z348" s="11"/>
      <c r="AA348" s="11"/>
      <c r="AB348" s="11"/>
      <c r="AC348" s="11"/>
      <c r="AD348" s="11"/>
    </row>
    <row r="349" spans="1:30" ht="12.75">
      <c r="A349" s="75"/>
      <c r="B349" s="78"/>
      <c r="C349" s="138"/>
      <c r="D349" s="75"/>
      <c r="E349" s="75"/>
      <c r="F349" s="98"/>
      <c r="G349" s="98" t="s">
        <v>553</v>
      </c>
      <c r="H349" s="98"/>
      <c r="I349" s="42"/>
      <c r="M349" s="124"/>
      <c r="O349"/>
      <c r="P349"/>
      <c r="Q349"/>
      <c r="R349"/>
      <c r="S349" s="11"/>
      <c r="T349" s="11"/>
      <c r="U349" s="11"/>
      <c r="V349" s="11"/>
      <c r="W349" s="11"/>
      <c r="X349" s="11"/>
      <c r="Y349" s="11"/>
      <c r="Z349" s="11"/>
      <c r="AA349" s="11"/>
      <c r="AB349" s="11"/>
      <c r="AC349" s="11"/>
      <c r="AD349" s="11"/>
    </row>
    <row r="350" spans="1:30" ht="12.75">
      <c r="A350" s="87" t="s">
        <v>515</v>
      </c>
      <c r="B350" s="457">
        <v>7556.04</v>
      </c>
      <c r="C350" s="14"/>
      <c r="D350" s="78"/>
      <c r="E350" s="78"/>
      <c r="F350" s="78"/>
      <c r="G350" s="78"/>
      <c r="H350" s="78"/>
      <c r="I350" s="78"/>
      <c r="M350" s="124"/>
      <c r="O350"/>
      <c r="P350"/>
      <c r="Q350"/>
      <c r="R350"/>
      <c r="S350" s="11"/>
      <c r="T350" s="11"/>
      <c r="U350" s="11"/>
      <c r="V350" s="11"/>
      <c r="W350" s="11"/>
      <c r="X350" s="11"/>
      <c r="Y350" s="11"/>
      <c r="Z350" s="11"/>
      <c r="AA350" s="11"/>
      <c r="AB350" s="11"/>
      <c r="AC350" s="11"/>
      <c r="AD350" s="11"/>
    </row>
    <row r="351" spans="1:30" ht="12.75">
      <c r="A351" s="87" t="s">
        <v>516</v>
      </c>
      <c r="B351" s="458">
        <v>2712.04</v>
      </c>
      <c r="C351"/>
      <c r="D351" s="78"/>
      <c r="E351" s="78"/>
      <c r="F351" s="78"/>
      <c r="G351" s="78"/>
      <c r="H351" s="78"/>
      <c r="I351" s="78"/>
      <c r="M351" s="124"/>
      <c r="O351"/>
      <c r="P351"/>
      <c r="Q351"/>
      <c r="R351"/>
      <c r="S351" s="11"/>
      <c r="T351" s="11"/>
      <c r="U351" s="11"/>
      <c r="V351" s="11"/>
      <c r="W351" s="11"/>
      <c r="X351" s="11"/>
      <c r="Y351" s="11"/>
      <c r="Z351" s="11"/>
      <c r="AA351" s="11"/>
      <c r="AB351" s="11"/>
      <c r="AC351" s="11"/>
      <c r="AD351" s="11"/>
    </row>
    <row r="352" spans="1:30" ht="12.75">
      <c r="A352" s="87" t="s">
        <v>517</v>
      </c>
      <c r="B352" s="458">
        <v>3053017</v>
      </c>
      <c r="C352" s="78"/>
      <c r="D352" s="78"/>
      <c r="E352" s="78"/>
      <c r="F352" s="78"/>
      <c r="G352" s="78"/>
      <c r="H352" s="78"/>
      <c r="I352" s="78"/>
      <c r="M352" s="124"/>
      <c r="O352"/>
      <c r="P352"/>
      <c r="Q352"/>
      <c r="R352"/>
      <c r="S352" s="11"/>
      <c r="T352" s="11"/>
      <c r="U352" s="11"/>
      <c r="V352" s="11"/>
      <c r="W352" s="11"/>
      <c r="X352" s="11"/>
      <c r="Y352" s="11"/>
      <c r="Z352" s="11"/>
      <c r="AA352" s="11"/>
      <c r="AB352" s="11"/>
      <c r="AC352" s="11"/>
      <c r="AD352" s="11"/>
    </row>
    <row r="353" spans="1:30" ht="15" customHeight="1">
      <c r="A353" s="88" t="s">
        <v>518</v>
      </c>
      <c r="B353" s="94">
        <v>3395873</v>
      </c>
      <c r="C353" s="66"/>
      <c r="D353" s="66"/>
      <c r="E353" s="66"/>
      <c r="F353" s="66"/>
      <c r="G353" s="66"/>
      <c r="H353" s="25"/>
      <c r="I353" s="25"/>
      <c r="M353" s="124"/>
      <c r="O353"/>
      <c r="P353"/>
      <c r="Q353"/>
      <c r="R353"/>
      <c r="S353" s="11"/>
      <c r="T353" s="11"/>
      <c r="U353" s="11"/>
      <c r="V353" s="11"/>
      <c r="W353" s="11"/>
      <c r="X353" s="11"/>
      <c r="Y353" s="11"/>
      <c r="Z353" s="11"/>
      <c r="AA353" s="11"/>
      <c r="AB353" s="11"/>
      <c r="AC353" s="11"/>
      <c r="AD353" s="11"/>
    </row>
    <row r="354" spans="1:30" ht="25.5">
      <c r="A354" s="89" t="s">
        <v>529</v>
      </c>
      <c r="B354" s="66"/>
      <c r="C354" s="66"/>
      <c r="D354" s="66"/>
      <c r="E354" s="66"/>
      <c r="F354" s="66"/>
      <c r="G354" s="66"/>
      <c r="H354" s="25"/>
      <c r="I354" s="25"/>
      <c r="M354" s="124"/>
      <c r="O354"/>
      <c r="P354"/>
      <c r="Q354"/>
      <c r="R354"/>
      <c r="S354" s="11"/>
      <c r="T354" s="11"/>
      <c r="U354" s="11"/>
      <c r="V354" s="11"/>
      <c r="W354" s="11"/>
      <c r="X354" s="11"/>
      <c r="Y354" s="11"/>
      <c r="Z354" s="11"/>
      <c r="AA354" s="11"/>
      <c r="AB354" s="11"/>
      <c r="AC354" s="11"/>
      <c r="AD354" s="11"/>
    </row>
    <row r="355" spans="1:30" ht="12.75">
      <c r="A355" s="89"/>
      <c r="B355" s="66"/>
      <c r="C355" s="66"/>
      <c r="D355" s="66"/>
      <c r="E355" s="66"/>
      <c r="F355" s="66"/>
      <c r="G355" s="66"/>
      <c r="H355" s="25"/>
      <c r="I355" s="25"/>
      <c r="M355" s="124"/>
      <c r="O355"/>
      <c r="P355"/>
      <c r="Q355"/>
      <c r="R355"/>
      <c r="S355" s="11"/>
      <c r="T355" s="11"/>
      <c r="U355" s="11"/>
      <c r="V355" s="11"/>
      <c r="W355" s="11"/>
      <c r="X355" s="11"/>
      <c r="Y355" s="11"/>
      <c r="Z355" s="11"/>
      <c r="AA355" s="11"/>
      <c r="AB355" s="11"/>
      <c r="AC355" s="11"/>
      <c r="AD355" s="11"/>
    </row>
    <row r="356" spans="1:30" ht="12.75">
      <c r="A356" s="143"/>
      <c r="B356" s="144"/>
      <c r="C356" s="144"/>
      <c r="D356" s="144"/>
      <c r="E356" s="144"/>
      <c r="F356" s="144"/>
      <c r="G356" s="144"/>
      <c r="H356" s="25"/>
      <c r="M356" s="124"/>
      <c r="O356"/>
      <c r="P356"/>
      <c r="Q356"/>
      <c r="R356"/>
      <c r="S356" s="11"/>
      <c r="T356" s="11"/>
      <c r="U356" s="11"/>
      <c r="V356" s="11"/>
      <c r="W356" s="11"/>
      <c r="X356" s="11"/>
      <c r="Y356" s="11"/>
      <c r="Z356" s="11"/>
      <c r="AA356" s="11"/>
      <c r="AB356" s="11"/>
      <c r="AC356" s="11"/>
      <c r="AD356" s="11"/>
    </row>
    <row r="357" spans="1:30" ht="12.75">
      <c r="A357" s="90" t="s">
        <v>501</v>
      </c>
      <c r="B357" s="91" t="s">
        <v>519</v>
      </c>
      <c r="C357" s="91" t="s">
        <v>502</v>
      </c>
      <c r="D357" s="91" t="s">
        <v>503</v>
      </c>
      <c r="E357" s="91" t="s">
        <v>504</v>
      </c>
      <c r="F357" s="91" t="s">
        <v>505</v>
      </c>
      <c r="G357" s="91" t="s">
        <v>520</v>
      </c>
      <c r="M357" s="124"/>
      <c r="O357"/>
      <c r="P357"/>
      <c r="Q357"/>
      <c r="R357"/>
      <c r="S357" s="11"/>
      <c r="T357" s="11"/>
      <c r="U357" s="11"/>
      <c r="V357" s="11"/>
      <c r="W357" s="11"/>
      <c r="X357" s="11"/>
      <c r="Y357" s="11"/>
      <c r="Z357" s="11"/>
      <c r="AA357" s="11"/>
      <c r="AB357" s="11"/>
      <c r="AC357" s="11"/>
      <c r="AD357" s="11"/>
    </row>
    <row r="358" spans="1:30" ht="12.75">
      <c r="A358" s="92"/>
      <c r="B358"/>
      <c r="C358"/>
      <c r="D358"/>
      <c r="E358"/>
      <c r="F358"/>
      <c r="G358"/>
      <c r="M358" s="124"/>
      <c r="O358"/>
      <c r="P358"/>
      <c r="Q358"/>
      <c r="R358"/>
      <c r="S358" s="11"/>
      <c r="T358" s="11"/>
      <c r="U358" s="11"/>
      <c r="V358" s="11"/>
      <c r="W358" s="11"/>
      <c r="X358" s="11"/>
      <c r="Y358" s="11"/>
      <c r="Z358" s="11"/>
      <c r="AA358" s="11"/>
      <c r="AB358" s="11"/>
      <c r="AC358" s="11"/>
      <c r="AD358" s="11"/>
    </row>
    <row r="359" spans="1:30" ht="12.75">
      <c r="A359" s="52" t="s">
        <v>521</v>
      </c>
      <c r="B359" s="453">
        <v>4015.35</v>
      </c>
      <c r="C359" s="453">
        <v>4015.75</v>
      </c>
      <c r="D359" s="453">
        <v>4046.85</v>
      </c>
      <c r="E359" s="453">
        <v>3948.7</v>
      </c>
      <c r="F359" s="453">
        <v>3962</v>
      </c>
      <c r="G359" s="453">
        <v>-53.35</v>
      </c>
      <c r="H359" s="145"/>
      <c r="I359" s="142"/>
      <c r="M359" s="124"/>
      <c r="O359"/>
      <c r="P359"/>
      <c r="Q359"/>
      <c r="R359"/>
      <c r="S359" s="11"/>
      <c r="T359" s="11"/>
      <c r="U359" s="11"/>
      <c r="V359" s="11"/>
      <c r="W359" s="11"/>
      <c r="X359" s="11"/>
      <c r="Y359" s="11"/>
      <c r="Z359" s="11"/>
      <c r="AA359" s="11"/>
      <c r="AB359" s="11"/>
      <c r="AC359" s="11"/>
      <c r="AD359" s="11"/>
    </row>
    <row r="360" spans="1:30" ht="12.75">
      <c r="A360" s="52" t="s">
        <v>522</v>
      </c>
      <c r="B360" s="453">
        <v>5277.45</v>
      </c>
      <c r="C360" s="453">
        <v>5310</v>
      </c>
      <c r="D360" s="453">
        <v>5315.15</v>
      </c>
      <c r="E360" s="453">
        <v>5233.15</v>
      </c>
      <c r="F360" s="453">
        <v>5244.2</v>
      </c>
      <c r="G360" s="453">
        <v>-33.25</v>
      </c>
      <c r="H360" s="145"/>
      <c r="I360" s="142"/>
      <c r="M360" s="124"/>
      <c r="O360"/>
      <c r="P360"/>
      <c r="Q360"/>
      <c r="R360"/>
      <c r="S360" s="11"/>
      <c r="T360" s="11"/>
      <c r="U360" s="11"/>
      <c r="V360" s="11"/>
      <c r="W360" s="11"/>
      <c r="X360" s="11"/>
      <c r="Y360" s="11"/>
      <c r="Z360" s="11"/>
      <c r="AA360" s="11"/>
      <c r="AB360" s="11"/>
      <c r="AC360" s="11"/>
      <c r="AD360" s="11"/>
    </row>
    <row r="361" spans="1:30" ht="12.75">
      <c r="A361" s="52" t="s">
        <v>523</v>
      </c>
      <c r="B361" s="453">
        <v>7137.05</v>
      </c>
      <c r="C361" s="453">
        <v>7179.65</v>
      </c>
      <c r="D361" s="453">
        <v>7209.55</v>
      </c>
      <c r="E361" s="453">
        <v>7104.8</v>
      </c>
      <c r="F361" s="453">
        <v>7127.6</v>
      </c>
      <c r="G361" s="453">
        <v>-9.45</v>
      </c>
      <c r="H361" s="77"/>
      <c r="I361" s="132"/>
      <c r="M361" s="124"/>
      <c r="O361"/>
      <c r="P361"/>
      <c r="Q361"/>
      <c r="R361"/>
      <c r="S361" s="11"/>
      <c r="T361" s="11"/>
      <c r="U361" s="11"/>
      <c r="V361" s="11"/>
      <c r="W361" s="11"/>
      <c r="X361" s="11"/>
      <c r="Y361" s="11"/>
      <c r="Z361" s="11"/>
      <c r="AA361" s="11"/>
      <c r="AB361" s="11"/>
      <c r="AC361" s="11"/>
      <c r="AD361" s="11"/>
    </row>
    <row r="362" spans="1:30" ht="12.75">
      <c r="A362" s="52" t="s">
        <v>524</v>
      </c>
      <c r="B362" s="453">
        <v>3117.75</v>
      </c>
      <c r="C362" s="453">
        <v>3115.65</v>
      </c>
      <c r="D362" s="453">
        <v>3139.8</v>
      </c>
      <c r="E362" s="453">
        <v>3059.85</v>
      </c>
      <c r="F362" s="453">
        <v>3070.3</v>
      </c>
      <c r="G362" s="453">
        <v>-47.45</v>
      </c>
      <c r="H362" s="145"/>
      <c r="I362" s="142"/>
      <c r="M362" s="124"/>
      <c r="O362"/>
      <c r="P362"/>
      <c r="Q362"/>
      <c r="R362"/>
      <c r="S362" s="11"/>
      <c r="T362" s="11"/>
      <c r="U362" s="11"/>
      <c r="V362" s="11"/>
      <c r="W362" s="11"/>
      <c r="X362" s="11"/>
      <c r="Y362" s="11"/>
      <c r="Z362" s="11"/>
      <c r="AA362" s="11"/>
      <c r="AB362" s="11"/>
      <c r="AC362" s="11"/>
      <c r="AD362" s="11"/>
    </row>
    <row r="363" spans="1:30" ht="12.75">
      <c r="A363" s="52" t="s">
        <v>525</v>
      </c>
      <c r="B363" s="453">
        <v>6259.5</v>
      </c>
      <c r="C363" s="453">
        <v>6595.85</v>
      </c>
      <c r="D363" s="453">
        <v>6595.85</v>
      </c>
      <c r="E363" s="453">
        <v>6187.7</v>
      </c>
      <c r="F363" s="453">
        <v>6234.55</v>
      </c>
      <c r="G363" s="453">
        <v>-24.95</v>
      </c>
      <c r="H363" s="77"/>
      <c r="I363" s="132"/>
      <c r="M363" s="124"/>
      <c r="O363"/>
      <c r="P363"/>
      <c r="Q363"/>
      <c r="R363"/>
      <c r="S363" s="11"/>
      <c r="T363" s="11"/>
      <c r="U363" s="11"/>
      <c r="V363" s="11"/>
      <c r="W363" s="11"/>
      <c r="X363" s="11"/>
      <c r="Y363" s="11"/>
      <c r="Z363" s="11"/>
      <c r="AA363" s="11"/>
      <c r="AB363" s="11"/>
      <c r="AC363" s="11"/>
      <c r="AD363" s="11"/>
    </row>
    <row r="364" spans="1:30" ht="12.75">
      <c r="A364" s="52" t="s">
        <v>526</v>
      </c>
      <c r="B364" s="453">
        <v>5122.9</v>
      </c>
      <c r="C364" s="453">
        <v>5123.3</v>
      </c>
      <c r="D364" s="453">
        <v>5147.4</v>
      </c>
      <c r="E364" s="453">
        <v>5084.55</v>
      </c>
      <c r="F364" s="453">
        <v>5099.5</v>
      </c>
      <c r="G364" s="453">
        <v>-23.4</v>
      </c>
      <c r="H364" s="145"/>
      <c r="I364" s="142"/>
      <c r="M364" s="124"/>
      <c r="O364"/>
      <c r="P364"/>
      <c r="Q364"/>
      <c r="R364"/>
      <c r="S364" s="11"/>
      <c r="T364" s="11"/>
      <c r="U364" s="11"/>
      <c r="V364" s="11"/>
      <c r="W364" s="11"/>
      <c r="X364" s="11"/>
      <c r="Y364" s="11"/>
      <c r="Z364" s="11"/>
      <c r="AA364" s="11"/>
      <c r="AB364" s="11"/>
      <c r="AC364" s="11"/>
      <c r="AD364" s="11"/>
    </row>
    <row r="365" spans="1:30" ht="12.75">
      <c r="A365" s="231" t="s">
        <v>527</v>
      </c>
      <c r="B365" s="454">
        <v>3330.2</v>
      </c>
      <c r="C365" s="454">
        <v>3336.2</v>
      </c>
      <c r="D365" s="454">
        <v>3339.65</v>
      </c>
      <c r="E365" s="454">
        <v>3286.1</v>
      </c>
      <c r="F365" s="454">
        <v>3295.6</v>
      </c>
      <c r="G365" s="454">
        <v>-34.6</v>
      </c>
      <c r="H365" s="145"/>
      <c r="I365" s="142"/>
      <c r="M365" s="124"/>
      <c r="O365"/>
      <c r="P365"/>
      <c r="Q365"/>
      <c r="R365"/>
      <c r="S365" s="11"/>
      <c r="T365" s="11"/>
      <c r="U365" s="11"/>
      <c r="V365" s="11"/>
      <c r="W365" s="11"/>
      <c r="X365" s="11"/>
      <c r="Y365" s="11"/>
      <c r="Z365" s="11"/>
      <c r="AA365" s="11"/>
      <c r="AB365" s="11"/>
      <c r="AC365" s="11"/>
      <c r="AD365" s="11"/>
    </row>
    <row r="366" spans="1:30" ht="12.75">
      <c r="A366" s="78" t="s">
        <v>528</v>
      </c>
      <c r="B366" s="454">
        <v>3882.2</v>
      </c>
      <c r="C366" s="454">
        <v>3889.4</v>
      </c>
      <c r="D366" s="454">
        <v>3891.8</v>
      </c>
      <c r="E366" s="454">
        <v>3826.3</v>
      </c>
      <c r="F366" s="454">
        <v>3837.3</v>
      </c>
      <c r="G366" s="454">
        <v>-44.9</v>
      </c>
      <c r="H366" s="145"/>
      <c r="I366" s="142"/>
      <c r="M366" s="124"/>
      <c r="O366"/>
      <c r="P366"/>
      <c r="Q366"/>
      <c r="R366"/>
      <c r="S366" s="11"/>
      <c r="T366" s="11"/>
      <c r="U366" s="11"/>
      <c r="V366" s="11"/>
      <c r="W366" s="11"/>
      <c r="X366" s="11"/>
      <c r="Y366" s="11"/>
      <c r="Z366" s="11"/>
      <c r="AA366" s="11"/>
      <c r="AB366" s="11"/>
      <c r="AC366" s="11"/>
      <c r="AD366" s="11"/>
    </row>
    <row r="367" spans="1:30" ht="12.75">
      <c r="A367" s="75"/>
      <c r="B367" s="75"/>
      <c r="C367" s="75"/>
      <c r="D367" s="75"/>
      <c r="E367" s="75"/>
      <c r="F367" s="75"/>
      <c r="G367" s="75"/>
      <c r="H367" s="14"/>
      <c r="I367" s="14"/>
      <c r="M367" s="124"/>
      <c r="O367"/>
      <c r="P367"/>
      <c r="Q367"/>
      <c r="R367"/>
      <c r="S367" s="11"/>
      <c r="T367" s="11"/>
      <c r="U367" s="11"/>
      <c r="V367" s="11"/>
      <c r="W367" s="11"/>
      <c r="X367" s="11"/>
      <c r="Y367" s="11"/>
      <c r="Z367" s="11"/>
      <c r="AA367" s="11"/>
      <c r="AB367" s="11"/>
      <c r="AC367" s="11"/>
      <c r="AD367" s="11"/>
    </row>
    <row r="368" spans="2:30" ht="12.75">
      <c r="B368" s="14"/>
      <c r="C368" s="14"/>
      <c r="D368" s="14"/>
      <c r="E368" s="14"/>
      <c r="F368" s="14"/>
      <c r="G368" s="14"/>
      <c r="H368" s="14"/>
      <c r="I368" s="14"/>
      <c r="M368" s="124"/>
      <c r="O368"/>
      <c r="P368"/>
      <c r="Q368"/>
      <c r="R368"/>
      <c r="S368" s="11"/>
      <c r="T368" s="11"/>
      <c r="U368" s="11"/>
      <c r="V368" s="11"/>
      <c r="W368" s="11"/>
      <c r="X368" s="11"/>
      <c r="Y368" s="11"/>
      <c r="Z368" s="11"/>
      <c r="AA368" s="11"/>
      <c r="AB368" s="11"/>
      <c r="AC368" s="11"/>
      <c r="AD368" s="11"/>
    </row>
    <row r="369" spans="2:30" ht="12.75">
      <c r="B369" s="14"/>
      <c r="C369" s="75"/>
      <c r="D369" s="14"/>
      <c r="E369" s="14"/>
      <c r="F369" s="14"/>
      <c r="G369" s="14"/>
      <c r="H369" s="14"/>
      <c r="I369" s="14"/>
      <c r="M369" s="124"/>
      <c r="O369"/>
      <c r="P369"/>
      <c r="Q369"/>
      <c r="R369"/>
      <c r="S369" s="11"/>
      <c r="T369" s="11"/>
      <c r="U369" s="11"/>
      <c r="V369" s="11"/>
      <c r="W369" s="11"/>
      <c r="X369" s="11"/>
      <c r="Y369" s="11"/>
      <c r="Z369" s="11"/>
      <c r="AA369" s="11"/>
      <c r="AB369" s="11"/>
      <c r="AC369" s="11"/>
      <c r="AD369" s="11"/>
    </row>
    <row r="370" spans="1:30" ht="12.75">
      <c r="A370" s="95" t="s">
        <v>530</v>
      </c>
      <c r="B370" s="16"/>
      <c r="C370" s="12"/>
      <c r="D370" s="12" t="s">
        <v>625</v>
      </c>
      <c r="E370" s="84"/>
      <c r="F370" s="84"/>
      <c r="G370" s="84"/>
      <c r="H370" s="84"/>
      <c r="I370" s="84"/>
      <c r="M370" s="124"/>
      <c r="O370"/>
      <c r="P370"/>
      <c r="Q370"/>
      <c r="R370"/>
      <c r="S370" s="11"/>
      <c r="T370" s="11"/>
      <c r="U370" s="11"/>
      <c r="V370" s="11"/>
      <c r="W370" s="11"/>
      <c r="X370" s="11"/>
      <c r="Y370" s="11"/>
      <c r="Z370" s="11"/>
      <c r="AA370" s="11"/>
      <c r="AB370" s="11"/>
      <c r="AC370" s="11"/>
      <c r="AD370" s="11"/>
    </row>
    <row r="371" spans="1:30" ht="12.75">
      <c r="A371" s="96"/>
      <c r="B371" s="97"/>
      <c r="C371" s="97"/>
      <c r="D371" s="97"/>
      <c r="E371" s="97"/>
      <c r="F371" s="97"/>
      <c r="G371" s="97"/>
      <c r="H371" s="98"/>
      <c r="I371" s="98"/>
      <c r="M371" s="124"/>
      <c r="O371"/>
      <c r="P371"/>
      <c r="Q371"/>
      <c r="R371"/>
      <c r="S371" s="11"/>
      <c r="T371" s="11"/>
      <c r="U371" s="11"/>
      <c r="V371" s="11"/>
      <c r="W371" s="11"/>
      <c r="X371" s="11"/>
      <c r="Y371" s="11"/>
      <c r="Z371" s="11"/>
      <c r="AA371" s="11"/>
      <c r="AB371" s="11"/>
      <c r="AC371" s="11"/>
      <c r="AD371" s="11"/>
    </row>
    <row r="372" spans="1:30" ht="12.75">
      <c r="A372" s="99" t="s">
        <v>336</v>
      </c>
      <c r="B372" s="15" t="s">
        <v>531</v>
      </c>
      <c r="C372" s="60" t="s">
        <v>532</v>
      </c>
      <c r="D372" s="15" t="s">
        <v>533</v>
      </c>
      <c r="F372" s="100" t="s">
        <v>534</v>
      </c>
      <c r="G372" s="15" t="s">
        <v>531</v>
      </c>
      <c r="H372" s="15" t="s">
        <v>535</v>
      </c>
      <c r="I372" s="15" t="s">
        <v>533</v>
      </c>
      <c r="M372" s="124"/>
      <c r="O372"/>
      <c r="P372"/>
      <c r="Q372"/>
      <c r="R372"/>
      <c r="S372" s="11"/>
      <c r="T372" s="11"/>
      <c r="U372" s="11"/>
      <c r="V372" s="11"/>
      <c r="W372" s="11"/>
      <c r="X372" s="11"/>
      <c r="Y372" s="11"/>
      <c r="Z372" s="11"/>
      <c r="AA372" s="11"/>
      <c r="AB372" s="11"/>
      <c r="AC372" s="11"/>
      <c r="AD372" s="11"/>
    </row>
    <row r="373" spans="1:30" ht="12.75">
      <c r="A373" s="14"/>
      <c r="B373" s="31" t="s">
        <v>536</v>
      </c>
      <c r="C373" s="63" t="s">
        <v>273</v>
      </c>
      <c r="D373" s="31" t="s">
        <v>536</v>
      </c>
      <c r="E373" s="14"/>
      <c r="F373" s="27"/>
      <c r="G373" s="62" t="s">
        <v>537</v>
      </c>
      <c r="H373" s="62" t="s">
        <v>538</v>
      </c>
      <c r="I373" s="64" t="s">
        <v>537</v>
      </c>
      <c r="M373" s="124"/>
      <c r="O373"/>
      <c r="P373"/>
      <c r="Q373"/>
      <c r="R373"/>
      <c r="S373" s="11"/>
      <c r="T373" s="11"/>
      <c r="U373" s="11"/>
      <c r="V373" s="11"/>
      <c r="W373" s="11"/>
      <c r="X373" s="11"/>
      <c r="Y373" s="11"/>
      <c r="Z373" s="11"/>
      <c r="AA373" s="11"/>
      <c r="AB373" s="11"/>
      <c r="AC373" s="11"/>
      <c r="AD373" s="11"/>
    </row>
    <row r="374" spans="1:30" ht="12.75">
      <c r="A374" s="75"/>
      <c r="B374" s="27"/>
      <c r="C374" s="66" t="s">
        <v>539</v>
      </c>
      <c r="D374" s="27"/>
      <c r="E374" s="14"/>
      <c r="F374" s="120"/>
      <c r="G374" s="27"/>
      <c r="H374" s="27"/>
      <c r="I374" s="27"/>
      <c r="M374" s="124"/>
      <c r="O374"/>
      <c r="P374"/>
      <c r="Q374"/>
      <c r="R374"/>
      <c r="S374" s="11"/>
      <c r="T374" s="11"/>
      <c r="U374" s="11"/>
      <c r="V374" s="11"/>
      <c r="W374" s="11"/>
      <c r="X374" s="11"/>
      <c r="Y374" s="11"/>
      <c r="Z374" s="11"/>
      <c r="AA374" s="11"/>
      <c r="AB374" s="11"/>
      <c r="AC374" s="11"/>
      <c r="AD374" s="11"/>
    </row>
    <row r="375" spans="1:30" ht="12.75">
      <c r="A375" s="101">
        <v>1</v>
      </c>
      <c r="B375" s="102">
        <v>2</v>
      </c>
      <c r="C375" s="102">
        <v>3</v>
      </c>
      <c r="D375" s="102">
        <v>4</v>
      </c>
      <c r="E375" s="16"/>
      <c r="F375" s="101">
        <v>5</v>
      </c>
      <c r="G375" s="103">
        <v>6</v>
      </c>
      <c r="H375" s="103">
        <v>7</v>
      </c>
      <c r="I375" s="103">
        <v>8</v>
      </c>
      <c r="M375" s="124"/>
      <c r="O375"/>
      <c r="P375"/>
      <c r="Q375"/>
      <c r="R375"/>
      <c r="S375" s="11"/>
      <c r="T375" s="11"/>
      <c r="U375" s="11"/>
      <c r="V375" s="11"/>
      <c r="W375" s="11"/>
      <c r="X375" s="11"/>
      <c r="Y375" s="11"/>
      <c r="Z375" s="11"/>
      <c r="AA375" s="11"/>
      <c r="AB375" s="11"/>
      <c r="AC375" s="11"/>
      <c r="AD375" s="11"/>
    </row>
    <row r="376" spans="1:28" ht="12.75">
      <c r="A376" s="21"/>
      <c r="B376" s="102"/>
      <c r="C376" s="102"/>
      <c r="D376" s="102"/>
      <c r="E376" s="14"/>
      <c r="F376" s="21"/>
      <c r="G376" s="103"/>
      <c r="H376" s="146"/>
      <c r="I376" s="147"/>
      <c r="M376" s="124"/>
      <c r="O376"/>
      <c r="P376"/>
      <c r="Q376"/>
      <c r="R376"/>
      <c r="S376" s="11"/>
      <c r="T376" s="11"/>
      <c r="U376" s="11"/>
      <c r="V376" s="11"/>
      <c r="W376" s="11"/>
      <c r="X376" s="11"/>
      <c r="Y376" s="11"/>
      <c r="Z376" s="11"/>
      <c r="AA376" s="11"/>
      <c r="AB376" s="11"/>
    </row>
    <row r="377" spans="1:28" ht="12.75">
      <c r="A377" s="8" t="s">
        <v>540</v>
      </c>
      <c r="B377" s="208">
        <v>300</v>
      </c>
      <c r="C377" s="208">
        <v>46945.92</v>
      </c>
      <c r="D377" s="208">
        <v>45</v>
      </c>
      <c r="E377" s="14"/>
      <c r="F377" s="104" t="s">
        <v>541</v>
      </c>
      <c r="G377" s="14">
        <v>219</v>
      </c>
      <c r="H377" s="77">
        <v>875886.3</v>
      </c>
      <c r="I377" s="14">
        <v>306</v>
      </c>
      <c r="M377" s="124"/>
      <c r="O377"/>
      <c r="P377"/>
      <c r="Q377"/>
      <c r="R377"/>
      <c r="S377" s="11"/>
      <c r="T377" s="11"/>
      <c r="U377" s="11"/>
      <c r="V377" s="11"/>
      <c r="W377" s="11"/>
      <c r="X377" s="11"/>
      <c r="Y377" s="11"/>
      <c r="Z377" s="11"/>
      <c r="AA377" s="11"/>
      <c r="AB377" s="11"/>
    </row>
    <row r="378" spans="2:28" ht="12.75">
      <c r="B378" s="208"/>
      <c r="C378" s="208"/>
      <c r="D378" s="208"/>
      <c r="E378" s="14"/>
      <c r="F378" s="104"/>
      <c r="G378" s="14"/>
      <c r="H378" s="14"/>
      <c r="I378" s="14"/>
      <c r="M378" s="124"/>
      <c r="O378"/>
      <c r="P378"/>
      <c r="Q378"/>
      <c r="R378"/>
      <c r="S378" s="11"/>
      <c r="T378" s="11"/>
      <c r="U378" s="11"/>
      <c r="V378" s="11"/>
      <c r="W378" s="11"/>
      <c r="X378" s="11"/>
      <c r="Y378" s="11"/>
      <c r="Z378" s="11"/>
      <c r="AA378" s="11"/>
      <c r="AB378" s="11"/>
    </row>
    <row r="379" spans="1:28" ht="12.75">
      <c r="A379" s="8" t="s">
        <v>359</v>
      </c>
      <c r="B379" s="208">
        <v>50</v>
      </c>
      <c r="C379" s="208">
        <v>247.74</v>
      </c>
      <c r="D379" s="208">
        <v>32</v>
      </c>
      <c r="E379" s="14"/>
      <c r="F379" s="104" t="s">
        <v>359</v>
      </c>
      <c r="G379" s="14">
        <v>4380</v>
      </c>
      <c r="H379" s="14">
        <v>1648346.54</v>
      </c>
      <c r="I379" s="14">
        <v>10380</v>
      </c>
      <c r="M379" s="124"/>
      <c r="O379"/>
      <c r="P379"/>
      <c r="Q379"/>
      <c r="R379"/>
      <c r="S379" s="11"/>
      <c r="T379" s="11"/>
      <c r="U379" s="11"/>
      <c r="V379" s="11"/>
      <c r="W379" s="11"/>
      <c r="X379" s="11"/>
      <c r="Y379" s="11"/>
      <c r="Z379" s="11"/>
      <c r="AA379" s="11"/>
      <c r="AB379" s="11"/>
    </row>
    <row r="380" spans="2:28" ht="12.75">
      <c r="B380" s="208"/>
      <c r="C380" s="208"/>
      <c r="D380" s="208"/>
      <c r="E380" s="14"/>
      <c r="F380" s="104"/>
      <c r="G380" s="14"/>
      <c r="H380" s="14"/>
      <c r="I380" s="14"/>
      <c r="M380" s="124"/>
      <c r="O380"/>
      <c r="P380"/>
      <c r="Q380"/>
      <c r="R380"/>
      <c r="S380" s="11"/>
      <c r="T380" s="11"/>
      <c r="U380" s="11"/>
      <c r="V380" s="11"/>
      <c r="W380" s="11"/>
      <c r="X380" s="11"/>
      <c r="Y380" s="11"/>
      <c r="Z380" s="11"/>
      <c r="AA380" s="11"/>
      <c r="AB380" s="11"/>
    </row>
    <row r="381" spans="1:28" ht="12.75">
      <c r="A381" s="8" t="s">
        <v>542</v>
      </c>
      <c r="B381" s="208">
        <f>B382+B383</f>
        <v>0</v>
      </c>
      <c r="C381" s="208">
        <f>C382+C383</f>
        <v>0</v>
      </c>
      <c r="D381" s="208">
        <f>D382+D383</f>
        <v>0</v>
      </c>
      <c r="E381" s="14"/>
      <c r="F381" s="104" t="s">
        <v>543</v>
      </c>
      <c r="G381" s="14">
        <f>G382+G383</f>
        <v>74</v>
      </c>
      <c r="H381" s="14">
        <f>H382+H383</f>
        <v>300385.16000000003</v>
      </c>
      <c r="I381" s="14">
        <f>I382+I383</f>
        <v>286</v>
      </c>
      <c r="M381" s="124"/>
      <c r="O381"/>
      <c r="P381"/>
      <c r="Q381"/>
      <c r="R381"/>
      <c r="S381" s="11"/>
      <c r="T381" s="11"/>
      <c r="U381" s="11"/>
      <c r="V381" s="11"/>
      <c r="W381" s="11"/>
      <c r="X381" s="11"/>
      <c r="Y381" s="11"/>
      <c r="Z381" s="11"/>
      <c r="AA381" s="11"/>
      <c r="AB381" s="11"/>
    </row>
    <row r="382" spans="1:28" ht="12.75">
      <c r="A382" s="8" t="s">
        <v>544</v>
      </c>
      <c r="B382" s="208">
        <v>0</v>
      </c>
      <c r="C382" s="208">
        <v>0</v>
      </c>
      <c r="D382" s="208">
        <v>0</v>
      </c>
      <c r="E382" s="14"/>
      <c r="F382" s="14" t="s">
        <v>545</v>
      </c>
      <c r="G382" s="14">
        <v>37</v>
      </c>
      <c r="H382" s="77">
        <v>152766.9</v>
      </c>
      <c r="I382" s="14">
        <v>118</v>
      </c>
      <c r="M382" s="124"/>
      <c r="O382"/>
      <c r="P382"/>
      <c r="Q382"/>
      <c r="R382"/>
      <c r="S382" s="11"/>
      <c r="T382" s="11"/>
      <c r="U382" s="11"/>
      <c r="V382" s="11"/>
      <c r="W382" s="11"/>
      <c r="X382" s="11"/>
      <c r="Y382" s="11"/>
      <c r="Z382" s="11"/>
      <c r="AA382" s="11"/>
      <c r="AB382" s="11"/>
    </row>
    <row r="383" spans="1:28" ht="12.75">
      <c r="A383" s="8" t="s">
        <v>546</v>
      </c>
      <c r="B383" s="208">
        <v>0</v>
      </c>
      <c r="C383" s="208">
        <v>0</v>
      </c>
      <c r="D383" s="208">
        <v>0</v>
      </c>
      <c r="E383" s="14"/>
      <c r="F383" s="14" t="s">
        <v>547</v>
      </c>
      <c r="G383" s="14">
        <v>37</v>
      </c>
      <c r="H383" s="14">
        <v>147618.26</v>
      </c>
      <c r="I383" s="14">
        <v>168</v>
      </c>
      <c r="M383" s="124"/>
      <c r="O383"/>
      <c r="P383"/>
      <c r="Q383"/>
      <c r="R383"/>
      <c r="S383" s="11"/>
      <c r="T383" s="11"/>
      <c r="U383" s="11"/>
      <c r="V383" s="11"/>
      <c r="W383" s="11"/>
      <c r="X383" s="11"/>
      <c r="Y383" s="11"/>
      <c r="Z383" s="11"/>
      <c r="AA383" s="11"/>
      <c r="AB383" s="11"/>
    </row>
    <row r="384" spans="2:28" ht="12.75">
      <c r="B384" s="404"/>
      <c r="C384" s="404"/>
      <c r="D384" s="404"/>
      <c r="E384" s="14"/>
      <c r="F384" s="14"/>
      <c r="G384" s="14"/>
      <c r="H384" s="14"/>
      <c r="I384" s="14"/>
      <c r="M384" s="124"/>
      <c r="O384"/>
      <c r="P384"/>
      <c r="Q384"/>
      <c r="R384"/>
      <c r="S384" s="11"/>
      <c r="T384" s="11"/>
      <c r="U384" s="11"/>
      <c r="V384" s="11"/>
      <c r="W384" s="11"/>
      <c r="X384" s="11"/>
      <c r="Y384" s="11"/>
      <c r="Z384" s="11"/>
      <c r="AA384" s="11"/>
      <c r="AB384" s="11"/>
    </row>
    <row r="385" spans="1:28" ht="12.75">
      <c r="A385" s="76" t="s">
        <v>357</v>
      </c>
      <c r="B385" s="208">
        <f>+B386+B387</f>
        <v>0</v>
      </c>
      <c r="C385" s="208">
        <f>+C386+C387</f>
        <v>0</v>
      </c>
      <c r="D385" s="208">
        <f>D386+D387</f>
        <v>0</v>
      </c>
      <c r="E385" s="14"/>
      <c r="F385" s="104" t="s">
        <v>357</v>
      </c>
      <c r="G385" s="14">
        <f>G386+G387</f>
        <v>359</v>
      </c>
      <c r="H385" s="14">
        <f>H386+H387</f>
        <v>90019.91</v>
      </c>
      <c r="I385" s="14">
        <f>I386+I387</f>
        <v>1025</v>
      </c>
      <c r="M385" s="124"/>
      <c r="O385"/>
      <c r="P385"/>
      <c r="Q385"/>
      <c r="R385"/>
      <c r="S385" s="11"/>
      <c r="T385" s="11"/>
      <c r="U385" s="11"/>
      <c r="V385" s="11"/>
      <c r="W385" s="11"/>
      <c r="X385" s="11"/>
      <c r="Y385" s="11"/>
      <c r="Z385" s="11"/>
      <c r="AA385" s="11"/>
      <c r="AB385" s="11"/>
    </row>
    <row r="386" spans="1:28" ht="12.75">
      <c r="A386" s="8" t="s">
        <v>544</v>
      </c>
      <c r="B386" s="208">
        <v>0</v>
      </c>
      <c r="C386" s="208">
        <v>0</v>
      </c>
      <c r="D386" s="208">
        <v>0</v>
      </c>
      <c r="E386" s="14"/>
      <c r="F386" s="14" t="s">
        <v>545</v>
      </c>
      <c r="G386" s="14">
        <v>317</v>
      </c>
      <c r="H386" s="14">
        <v>78613.03</v>
      </c>
      <c r="I386" s="14">
        <v>886</v>
      </c>
      <c r="M386" s="124"/>
      <c r="O386"/>
      <c r="P386"/>
      <c r="Q386"/>
      <c r="R386"/>
      <c r="S386" s="11"/>
      <c r="T386" s="11"/>
      <c r="U386" s="11"/>
      <c r="V386" s="11"/>
      <c r="W386" s="11"/>
      <c r="X386" s="11"/>
      <c r="Y386" s="11"/>
      <c r="Z386" s="11"/>
      <c r="AA386" s="11"/>
      <c r="AB386" s="11"/>
    </row>
    <row r="387" spans="1:28" ht="12.75">
      <c r="A387" s="14" t="s">
        <v>546</v>
      </c>
      <c r="B387" s="208">
        <v>0</v>
      </c>
      <c r="C387" s="208">
        <v>0</v>
      </c>
      <c r="D387" s="208">
        <v>0</v>
      </c>
      <c r="E387" s="14"/>
      <c r="F387" s="14" t="s">
        <v>547</v>
      </c>
      <c r="G387" s="14">
        <v>42</v>
      </c>
      <c r="H387" s="14">
        <v>11406.88</v>
      </c>
      <c r="I387" s="14">
        <v>139</v>
      </c>
      <c r="M387" s="124"/>
      <c r="O387"/>
      <c r="P387"/>
      <c r="Q387"/>
      <c r="R387"/>
      <c r="S387" s="11"/>
      <c r="T387" s="11"/>
      <c r="U387" s="11"/>
      <c r="V387" s="11"/>
      <c r="W387" s="11"/>
      <c r="X387" s="11"/>
      <c r="Y387" s="11"/>
      <c r="Z387" s="11"/>
      <c r="AA387" s="11"/>
      <c r="AB387" s="11"/>
    </row>
    <row r="388" spans="1:28" ht="12.75">
      <c r="A388" s="75"/>
      <c r="B388" s="418"/>
      <c r="C388" s="425"/>
      <c r="D388" s="418"/>
      <c r="E388" s="75"/>
      <c r="F388" s="75"/>
      <c r="G388" s="148"/>
      <c r="H388" s="119"/>
      <c r="I388" s="75"/>
      <c r="M388" s="124"/>
      <c r="O388"/>
      <c r="P388"/>
      <c r="Q388"/>
      <c r="R388"/>
      <c r="S388" s="11"/>
      <c r="T388" s="11"/>
      <c r="U388" s="11"/>
      <c r="V388" s="11"/>
      <c r="W388" s="11"/>
      <c r="X388" s="11"/>
      <c r="Y388" s="11"/>
      <c r="Z388" s="11"/>
      <c r="AA388" s="11"/>
      <c r="AB388" s="11"/>
    </row>
    <row r="389" spans="1:28" ht="12.75">
      <c r="A389" s="14"/>
      <c r="B389" s="408"/>
      <c r="C389" s="419"/>
      <c r="D389" s="408"/>
      <c r="E389" s="14"/>
      <c r="F389" s="14"/>
      <c r="G389" s="426"/>
      <c r="H389" s="410"/>
      <c r="I389" s="386"/>
      <c r="M389" s="124"/>
      <c r="O389"/>
      <c r="P389"/>
      <c r="Q389"/>
      <c r="R389"/>
      <c r="S389" s="11"/>
      <c r="T389" s="11"/>
      <c r="U389" s="11"/>
      <c r="V389" s="11"/>
      <c r="W389" s="11"/>
      <c r="X389" s="11"/>
      <c r="Y389" s="11"/>
      <c r="Z389" s="11"/>
      <c r="AA389" s="11"/>
      <c r="AB389" s="11"/>
    </row>
    <row r="394" ht="12.75">
      <c r="A394" s="477" t="s">
        <v>664</v>
      </c>
    </row>
  </sheetData>
  <mergeCells count="3">
    <mergeCell ref="A346:I346"/>
    <mergeCell ref="A102:H102"/>
    <mergeCell ref="A182:I182"/>
  </mergeCells>
  <hyperlinks>
    <hyperlink ref="A149" location="'BSE TECK'!A1" display="BSE TECk "/>
    <hyperlink ref="A225" location="'BSE SENSEX'!A1" display="SENSEX "/>
    <hyperlink ref="A56" location="'BSE TECK'!A1" display="BSE TECk "/>
    <hyperlink ref="F56" location="'Options time series-NSE '!A1" display="Stock Futures"/>
    <hyperlink ref="A30" location="'BSE PSU'!A1" display="BSEPSU "/>
    <hyperlink ref="A150" location="'BSE SENSEX'!A1" display="SENSEX "/>
    <hyperlink ref="A58" location="'BSE 200'!A1" display="BSE200 "/>
    <hyperlink ref="A61" location="'BSE FMC'!A1" tooltip="Time Series on BSE CD" display="BSEFMC "/>
    <hyperlink ref="F58" location="'Options time series-NSE '!A1" display="Nifty Futures"/>
    <hyperlink ref="F61" location="'Options time series-NSE '!A1" display="Stock Futures"/>
    <hyperlink ref="A59" location="'BSE IT '!A1" tooltip="Time series on BSE 500" display="BSE IT "/>
    <hyperlink ref="A65" location="'S&amp;P CNX NIFTY'!A1" tooltip="Time Series on BSE PSU" display="S&amp;P CNX Nifty"/>
    <hyperlink ref="A208" location="'BSE PSU'!A1" display="BSEPSU "/>
    <hyperlink ref="F59" location="'Options time series-NSE '!A1" display="Nifty Options"/>
    <hyperlink ref="F65" location="'Options time series-NSE '!A1" display="Nifty Futures"/>
    <hyperlink ref="F208" location="'Options time series-NSE '!A1" display="Stock Futures"/>
    <hyperlink ref="A54" location="'Options time series-BSE '!A1" display="Sensex Futures"/>
    <hyperlink ref="A4" location="'BSE TECK'!A1" display="BSE TECk "/>
    <hyperlink ref="A63" location="'BSE CG'!A1" tooltip="Time Series on BSE HC" display="BSE CG "/>
    <hyperlink ref="F4" location="'Options time series-NSE '!A1" display="Nifty Options"/>
    <hyperlink ref="F63" location="'Options time series-NSE '!A1" display="Stock Futures"/>
    <hyperlink ref="F206" location="'BSE HC'!A1" display="BSE HC "/>
    <hyperlink ref="A210" location="'Options time series-BSE '!A1" display="Sensex Options"/>
    <hyperlink ref="F210" location="'Options time series-NSE '!A1" display="Nifty Options"/>
    <hyperlink ref="A1" location="'Options time series-BSE '!A1" display="Stock Options"/>
    <hyperlink ref="A64" location="'Options time series-BSE '!A1" display="Stock Options"/>
    <hyperlink ref="A66" location="'CNX Nifty Junior'!A1" display="CNX Nifty Junior"/>
    <hyperlink ref="A207" location="'Options time series-BSE '!A1" tooltip="Time series on BSE 500" display="Stock Futures"/>
    <hyperlink ref="F64" location="'Options time series-NSE '!A1" display="Stock Options"/>
    <hyperlink ref="F66" location="'Options time series-NSE '!A1" display="Stock Futures"/>
    <hyperlink ref="F207" location="'Options time series-NSE '!A1" display="Stock Futures"/>
    <hyperlink ref="F209" location="'Options time series-BSE '!A1" display="Sensex Options"/>
    <hyperlink ref="F147" location="'Options time series-NSE '!A1" display="Nifty Futures"/>
    <hyperlink ref="A3" location="'CNX Nifty Junior'!A1" display="CNX Nifty Junior"/>
    <hyperlink ref="A60" location="'Options time series-BSE '!A1" display="Sensex Options"/>
    <hyperlink ref="A62" location="'BSE HC'!A1" display="BSE HC "/>
    <hyperlink ref="A205" location="'Options time series-BSE '!A1" tooltip="Time series on BSE 100" display="Sensex Futures"/>
    <hyperlink ref="F30" location="'Options time series-NSE '!A1" display="Nifty Futures"/>
    <hyperlink ref="F150" location="'Options time series-NSE '!A1" display="Stock Options"/>
    <hyperlink ref="F54" location="'Options time series-NSE '!A1" display="Nifty Futures"/>
    <hyperlink ref="F60" location="'Options time series-NSE '!A1" display="Nifty Options"/>
    <hyperlink ref="F62" location="'Options time series-NSE '!A1" display="Nifty Futures"/>
    <hyperlink ref="F149" location="'Options time series-NSE '!A1" display="Nifty Options"/>
    <hyperlink ref="D210" location="'Options time series-BSE '!A1" display="Stock Futures"/>
    <hyperlink ref="I210" location="'Options time series-NSE '!A1" display="Stock Futures"/>
    <hyperlink ref="H209" location="'Options time series-BSE '!A1" display="Sensex Options"/>
    <hyperlink ref="D206" location="'CNX Midcap 200'!A1" display="CNX Midcap 200"/>
    <hyperlink ref="I147" location="'Options time series-NSE '!A1" display="Stock Options"/>
    <hyperlink ref="C150" location="'S&amp;P CNX Defty'!A1" display="S&amp;P CNX Defty"/>
    <hyperlink ref="F55" location="'Options time series-NSE '!A1" display="Stock Futures"/>
    <hyperlink ref="F57" location="'Options time series-BSE '!A1" display="Sensex Futures"/>
    <hyperlink ref="F205" location="'Options time series-NSE '!A1" display="Nifty Futures"/>
    <hyperlink ref="A147" location="'CNX Midcap 200'!A1" display="CNX Midcap 200"/>
    <hyperlink ref="A2" location="'CNX Midcap 200'!A1" display="CNX Midcap 200"/>
    <hyperlink ref="F211" location="'Options time series-BSE '!A1" display="Sensex Options"/>
    <hyperlink ref="H211" location="'Options time series-BSE '!A1" display="Sensex Options"/>
    <hyperlink ref="A32" location="'BSE PSU'!A1" display="BSEPSU "/>
    <hyperlink ref="A181" location="'Options time series-NSE '!A1" display="Nifty Futures"/>
    <hyperlink ref="F189" location="'Options time series-NSE '!A1" display="Nifty Futures"/>
    <hyperlink ref="F132" location="'BSE 100'!A1" display="BSE100 "/>
    <hyperlink ref="F134" location="'BSE 200'!A1" display="BSE200 "/>
    <hyperlink ref="F136" location="'BSE SENSEX'!A1" display="SENSEX "/>
    <hyperlink ref="F140" location="'BSE TECK'!A1" display="BSE TECk "/>
    <hyperlink ref="A138" location="'Options time series-BSE '!A1" tooltip="Time series on Stock Futures" display="Sensex Futures"/>
    <hyperlink ref="A140" location="'Options time series-BSE '!A1" display="Stock Futures"/>
    <hyperlink ref="A141" location="'S&amp;P CNX NIFTY'!A1" tooltip="Time Series on BSE HC" display="S&amp;P CNX Nifty"/>
    <hyperlink ref="A142" location="'CNX Nifty Junior'!A1" display="CNX Nifty Junior"/>
    <hyperlink ref="A101" location="'Options time series-BSE '!A1" tooltip="Time series on Stock Futures" display="Sensex Futures"/>
    <hyperlink ref="A125" location="'CNX Nifty Junior'!A1" display="CNX Nifty Junior"/>
    <hyperlink ref="F125" location="'BSE SENSEX'!A1" display="SENSEX "/>
    <hyperlink ref="F129" location="'BSE CD'!A1" display="BSE CD "/>
    <hyperlink ref="A127" location="'BSE HC'!A1" display="BSE HC "/>
    <hyperlink ref="A134" location="'Options time series-NSE '!A1" display="Nifty Futures"/>
    <hyperlink ref="F127" location="'BSE PSU'!A1" tooltip="Time Series on Sensex Futures" display="BSEPSU "/>
    <hyperlink ref="A137" location="'Options time series-BSE '!A1" display="Stock Futures"/>
    <hyperlink ref="F137" location="'S&amp;P CNX NIFTY'!A1" display="S&amp;P CNX Nifty"/>
    <hyperlink ref="A132" location="'Options time series-BSE '!A1" tooltip="Time series on BSE 100" display="Sensex Futures"/>
    <hyperlink ref="A136" location="'Options time series-NSE '!A1" display="Stock Futures"/>
    <hyperlink ref="F138" location="'Options time series-NSE '!A1" display="Nifty Futures"/>
    <hyperlink ref="F141" location="'Options time series-NSE '!A1" display="Nifty Options"/>
    <hyperlink ref="A128" location="'BSE TECK'!A1" display="BSE TECk "/>
    <hyperlink ref="A130" location="'Options time series-NSE '!A1" display="Stock Futures"/>
    <hyperlink ref="A143" location="'Options time series-BSE '!A1" display="Stock Futures"/>
    <hyperlink ref="F126" location="'Options time series-NSE '!A1" display="Stock Futures"/>
    <hyperlink ref="F130" location="'Options time series-NSE '!A1" display="Stock Options"/>
    <hyperlink ref="F128" location="'BSE FMC'!A1" display="BSEFMC "/>
    <hyperlink ref="I129" location="'Options time series-NSE '!A1" display="Stock Options"/>
    <hyperlink ref="D130" location="'CNX Nifty Junior'!A1" display="CNX Nifty Junior"/>
    <hyperlink ref="C130" location="'BSE FMC'!A1" tooltip="Time Series on BSE FMC" display="BSEFMC "/>
    <hyperlink ref="F142" location="'Options time series-NSE '!A1" display="Nifty Futures"/>
    <hyperlink ref="A218" location="'Options time series-BSE '!A1" tooltip="Time series on Stock Futures" display="Sensex Futures"/>
    <hyperlink ref="A220" location="'Options time series-BSE '!A1" display="Stock Futures"/>
    <hyperlink ref="A221" location="'S&amp;P CNX NIFTY'!A1" tooltip="Time Series on BSE HC" display="S&amp;P CNX Nifty"/>
    <hyperlink ref="A222" location="'CNX Nifty Junior'!A1" display="CNX Nifty Junior"/>
    <hyperlink ref="A214" location="'Options time series-NSE '!A1" display="Nifty Futures"/>
    <hyperlink ref="A217" location="'Options time series-BSE '!A1" display="Stock Futures"/>
    <hyperlink ref="A212" location="'Options time series-BSE '!A1" tooltip="Time series on BSE 100" display="Sensex Futures"/>
    <hyperlink ref="A216" location="'Options time series-NSE '!A1" display="Stock Futures"/>
    <hyperlink ref="F212" location="'BSE 100'!A1" display="BSE100 "/>
    <hyperlink ref="F214" location="'BSE 200'!A1" display="BSE200 "/>
    <hyperlink ref="F216" location="'BSE SENSEX'!A1" display="SENSEX "/>
    <hyperlink ref="F220" location="'BSE TECK'!A1" display="BSE TECk "/>
    <hyperlink ref="F217" location="'S&amp;P CNX NIFTY'!A1" display="S&amp;P CNX Nifty"/>
    <hyperlink ref="F218" location="'Options time series-NSE '!A1" display="Nifty Futures"/>
    <hyperlink ref="F221" location="'Options time series-NSE '!A1" display="Nifty Options"/>
    <hyperlink ref="F222" location="'Options time series-NSE '!A1" display="Nifty Futures"/>
    <hyperlink ref="E129" location="'Options time series-NSE '!A1" display="Nifty Options"/>
    <hyperlink ref="A123" location="'BSE SENSEX'!A1" display="SENSEX "/>
    <hyperlink ref="A189" location="'BSE SENSEX'!A1" display="SENSEX "/>
    <hyperlink ref="C211" location="'Options time series-BSE '!A1" display="Sensex Options"/>
    <hyperlink ref="A53" location="'BSE SENSEX'!A1" display="SENSEX "/>
    <hyperlink ref="A97" location="'BSE PSU'!A1" display="BSEPSU "/>
    <hyperlink ref="F97" location="'Options time series-NSE '!A1" display="Nifty Futures"/>
    <hyperlink ref="A99" location="'BSE PSU'!A1" display="BSEPSU "/>
    <hyperlink ref="A177" location="'BSE PSU'!A1" display="BSEPSU "/>
    <hyperlink ref="F177" location="'Options time series-NSE '!A1" display="Nifty Futures"/>
    <hyperlink ref="A179" location="'BSE PSU'!A1" display="BSEPSU "/>
    <hyperlink ref="A290" location="'Options time series-BSE '!A1" display="Stock Options"/>
    <hyperlink ref="A291" location="'S&amp;P CNX 500'!A1" display="S&amp;P CNX 500"/>
    <hyperlink ref="A293" location="'BSE SENSEX'!A1" display="SENSEX "/>
    <hyperlink ref="A295" location="'Options time series-BSE '!A1" display="Stock Futures"/>
    <hyperlink ref="A297" location="'Options time series-BSE '!A1" display="Sensex Options"/>
    <hyperlink ref="A299" location="'Options time series-BSE '!A1" display="Sensex Futures"/>
    <hyperlink ref="A300" location="'Options time series-BSE '!A1" display="Stock Futures"/>
    <hyperlink ref="A301" location="'BSE SENSEX'!A1" display="SENSEX "/>
    <hyperlink ref="A303" location="'BSE TECK'!A1" tooltip="Time Series on BSE HC" display="BSE TECk "/>
    <hyperlink ref="A304" location="'BSE 100'!A1" display="BSE100 "/>
    <hyperlink ref="A305" location="'BSE 200'!A1" display="BSE200 "/>
    <hyperlink ref="F290" location="'Options time series-NSE '!A1" display="Stock Options"/>
    <hyperlink ref="A288" location="'S&amp;P CNX NIFTY'!A1" display="S&amp;P CNX Nifty"/>
    <hyperlink ref="F293" location="'Options time series-NSE '!A1" display="Nifty Futures"/>
    <hyperlink ref="F291" location="'Options time series-NSE '!A1" display="Stock Futures"/>
    <hyperlink ref="F295" location="'Options time series-NSE '!A1" display="Stock Futures"/>
    <hyperlink ref="F297" location="'Options time series-NSE '!A1" display="Nifty Options"/>
    <hyperlink ref="F299" location="'Options time series-NSE '!A1" display="Nifty Futures"/>
    <hyperlink ref="F303" location="'Options time series-NSE '!A1" display="Nifty Futures"/>
    <hyperlink ref="F300" location="'Options time series-NSE '!A1" display="Stock Futures"/>
    <hyperlink ref="F304" location="'Options time series-NSE '!A1" display="Stock Futures"/>
    <hyperlink ref="F301" location="'Options time series-NSE '!A1" display="Nifty Options"/>
    <hyperlink ref="I279" location="'Options time series-NSE '!A1" display="Nifty Futures"/>
    <hyperlink ref="I281" location="'Options time series-NSE '!A1" display="Stock Futures"/>
    <hyperlink ref="I283" location="'Options time series-NSE '!A1" display="Nifty Options"/>
    <hyperlink ref="F305" location="'Options time series-NSE '!A1" display="Nifty Options"/>
    <hyperlink ref="A262" location="'S&amp;P CNX NIFTY'!A1" display="S&amp;P CNX Nifty"/>
    <hyperlink ref="F272" location="'Options time series-BSE '!A1" display="Stock Futures"/>
    <hyperlink ref="D272" location="'Options time series-BSE '!A1" display="Stock Futures"/>
    <hyperlink ref="I272" location="'Options time series-NSE '!A1" display="Nifty Futures"/>
    <hyperlink ref="A272" location="'BSE SENSEX'!A1" display="SENSEX "/>
    <hyperlink ref="I276" location="'Options time series-NSE '!A1" display="Nifty Futures"/>
    <hyperlink ref="A227" location="'CNX Midcap 200'!A1" display="CNX Midcap 200"/>
    <hyperlink ref="C228" location="'CNX Midcap 200'!A1" display="CNX Midcap 200"/>
    <hyperlink ref="C231" location="'BSE SENSEX'!A1" display="SENSEX "/>
    <hyperlink ref="D231" location="'BSE TECK'!A1" display="BSE TECk "/>
    <hyperlink ref="F228" location="'BSE SENSEX'!A1" display="SENSEX "/>
    <hyperlink ref="F231" location="'Options time series-NSE '!A1" display="Stock Futures"/>
    <hyperlink ref="F230" location="'Options time series-NSE '!A1" display="Nifty Futures"/>
    <hyperlink ref="F227" location="'Options time series-NSE '!A1" display="Stock Options"/>
    <hyperlink ref="F229" location="'Options time series-NSE '!A1" display="Nifty Options"/>
    <hyperlink ref="A231" location="'BSE 500'!A1" display="BSE500 "/>
    <hyperlink ref="A230" location="'BSE 100'!A1" display="BSE100 "/>
    <hyperlink ref="A229" location="'BSE TECK'!A1" display="BSE TECk "/>
    <hyperlink ref="A372" location="'Options time series-BSE '!A1" display="Stock Options"/>
    <hyperlink ref="A373" location="'S&amp;P CNX 500'!A1" display="S&amp;P CNX 500"/>
    <hyperlink ref="A375" location="'BSE SENSEX'!A1" display="SENSEX "/>
    <hyperlink ref="A377" location="'Options time series-BSE '!A1" display="Stock Futures"/>
    <hyperlink ref="A379" location="'Options time series-BSE '!A1" display="Sensex Options"/>
    <hyperlink ref="A381" location="'Options time series-BSE '!A1" display="Sensex Futures"/>
    <hyperlink ref="A382" location="'Options time series-BSE '!A1" display="Stock Futures"/>
    <hyperlink ref="A383" location="'BSE SENSEX'!A1" display="SENSEX "/>
    <hyperlink ref="A385" location="'BSE TECK'!A1" tooltip="Time Series on BSE HC" display="BSE TECk "/>
    <hyperlink ref="A386" location="'BSE 100'!A1" display="BSE100 "/>
    <hyperlink ref="A387" location="'BSE 200'!A1" display="BSE200 "/>
    <hyperlink ref="F372" location="'Options time series-NSE '!A1" display="Stock Options"/>
    <hyperlink ref="A370" location="'S&amp;P CNX NIFTY'!A1" display="S&amp;P CNX Nifty"/>
    <hyperlink ref="A367" location="'S&amp;P CNX Defty'!A1" display="S&amp;P CNX Defty"/>
    <hyperlink ref="F367" location="'Options time series-NSE '!A1" display="Stock Options"/>
    <hyperlink ref="F375" location="'Options time series-NSE '!A1" display="Nifty Futures"/>
    <hyperlink ref="F373" location="'Options time series-NSE '!A1" display="Stock Futures"/>
    <hyperlink ref="F377" location="'Options time series-NSE '!A1" display="Stock Futures"/>
    <hyperlink ref="F379" location="'Options time series-NSE '!A1" display="Nifty Options"/>
    <hyperlink ref="F381" location="'Options time series-NSE '!A1" display="Nifty Futures"/>
    <hyperlink ref="F385" location="'Options time series-NSE '!A1" display="Nifty Futures"/>
    <hyperlink ref="F382" location="'Options time series-NSE '!A1" display="Stock Futures"/>
    <hyperlink ref="F386" location="'Options time series-NSE '!A1" display="Stock Futures"/>
    <hyperlink ref="F383" location="'Options time series-NSE '!A1" display="Nifty Options"/>
    <hyperlink ref="C367" location="'S&amp;P CNX Defty'!A1" display="S&amp;P CNX Defty"/>
    <hyperlink ref="F387" location="'Options time series-NSE '!A1" display="Nifty Options"/>
    <hyperlink ref="A345" location="'S&amp;P CNX NIFTY'!A1" display="S&amp;P CNX Nifty"/>
    <hyperlink ref="F353" location="'Options time series-BSE '!A1" display="Stock Futures"/>
    <hyperlink ref="D353" location="'Options time series-BSE '!A1" display="Stock Futures"/>
    <hyperlink ref="I353" location="'Options time series-NSE '!A1" display="Nifty Futures"/>
    <hyperlink ref="I357" location="'Options time series-NSE '!A1" display="Nifty Futures"/>
    <hyperlink ref="A311" location="'CNX Midcap 200'!A1" display="CNX Midcap 200"/>
    <hyperlink ref="C312" location="'CNX Midcap 200'!A1" display="CNX Midcap 200"/>
    <hyperlink ref="C315" location="'BSE SENSEX'!A1" display="SENSEX "/>
    <hyperlink ref="D315" location="'BSE TECK'!A1" display="BSE TECk "/>
    <hyperlink ref="F312" location="'BSE SENSEX'!A1" display="SENSEX "/>
    <hyperlink ref="F315" location="'Options time series-NSE '!A1" display="Stock Futures"/>
    <hyperlink ref="F314" location="'Options time series-NSE '!A1" display="Nifty Futures"/>
    <hyperlink ref="F311" location="'Options time series-NSE '!A1" display="Stock Options"/>
    <hyperlink ref="F313" location="'Options time series-NSE '!A1" display="Nifty Options"/>
    <hyperlink ref="A315" location="'BSE 500'!A1" display="BSE500 "/>
    <hyperlink ref="A314" location="'BSE 100'!A1" display="BSE100 "/>
    <hyperlink ref="A313" location="'BSE TECK'!A1" display="BSE TECk "/>
    <hyperlink ref="A354" location="'BSE SENSEX'!A1" display="SENSEX "/>
    <hyperlink ref="A203" location="'BSE SENSEX'!A1" display="SENSEX "/>
    <hyperlink ref="A24" location="'BSE METAL'!A1" display="'BSE METAL'!A1"/>
    <hyperlink ref="A18" location="'BSE BANKEX'!A1" display="'BSE BANKEX'!A1"/>
    <hyperlink ref="A17" location="'BSE AUTO'!A1" display="'BSE AUTO'!A1"/>
    <hyperlink ref="A16" location="'BSE PSU'!A1" display="BSEPSU "/>
    <hyperlink ref="A14" location="'BSE Small-Cap'!A1" display="'BSE Small-Cap'!A1"/>
    <hyperlink ref="A13" location="'BSE Mid-Cap'!A1" display="'BSE Mid-Cap'!A1"/>
    <hyperlink ref="A19" location="'BSE CG'!A1" display="BSE CG "/>
    <hyperlink ref="A22" location="'BSE HC'!A1" display="BSE HC "/>
    <hyperlink ref="A21" location="'BSE FMC'!A1" display="BSEFMC "/>
    <hyperlink ref="A20" location="'BSE CD'!A1" display="BSE CD "/>
    <hyperlink ref="A23" location="'BSE IT '!A1" display="BSE IT "/>
    <hyperlink ref="A10" location="'BSE 200'!A1" display="BSE200 "/>
    <hyperlink ref="A8" location="'BSE 100'!A1" display="BSE100 "/>
    <hyperlink ref="A15" location="'BSE TECK'!A1" display="BSE TECk "/>
    <hyperlink ref="A6" location="'BSE SENSEX'!A1" display="SENSEX "/>
    <hyperlink ref="A25" location="'BSE OIL &amp; GAS'!A1" display="'BSE OIL &amp; GAS'!A1"/>
    <hyperlink ref="B134" location="'Options time series-BSE '!A1" display="Sensex Futures"/>
    <hyperlink ref="B137" location="'Options time series-BSE '!A1" display="Stock Futures"/>
    <hyperlink ref="B140" location="'Options time series-BSE '!A1" display="Sensex Options"/>
    <hyperlink ref="A71" location="'BSE TECK'!A1" display="BSE TECk "/>
    <hyperlink ref="F71" location="'Options time series-NSE '!A1" display="Nifty Options"/>
    <hyperlink ref="A70" location="'CNX Nifty Junior'!A1" display="CNX Nifty Junior"/>
    <hyperlink ref="A69" location="'CNX Midcap 200'!A1" display="CNX Midcap 200"/>
    <hyperlink ref="G385" location="'Options time series-NSE '!A1" display="Stock Futures"/>
    <hyperlink ref="A91" location="'BSE METAL'!A1" display="'BSE METAL'!A1"/>
    <hyperlink ref="A85" location="'BSE BANKEX'!A1" display="'BSE BANKEX'!A1"/>
    <hyperlink ref="A84" location="'BSE AUTO'!A1" display="'BSE AUTO'!A1"/>
    <hyperlink ref="A83" location="'BSE PSU'!A1" display="BSEPSU "/>
    <hyperlink ref="A81" location="'BSE Small-Cap'!A1" display="'BSE Small-Cap'!A1"/>
    <hyperlink ref="A80" location="'BSE Mid-Cap'!A1" display="'BSE Mid-Cap'!A1"/>
    <hyperlink ref="A86" location="'BSE CG'!A1" display="BSE CG "/>
    <hyperlink ref="A89" location="'BSE HC'!A1" display="BSE HC "/>
    <hyperlink ref="A88" location="'BSE FMC'!A1" display="BSEFMC "/>
    <hyperlink ref="A87" location="'BSE CD'!A1" display="BSE CD "/>
    <hyperlink ref="A90" location="'BSE IT '!A1" display="BSE IT "/>
    <hyperlink ref="A77" location="'BSE 200'!A1" display="BSE200 "/>
    <hyperlink ref="A75" location="'BSE 100'!A1" display="BSE100 "/>
    <hyperlink ref="A82" location="'BSE TECK'!A1" display="BSE TECk "/>
    <hyperlink ref="A73" location="'BSE SENSEX'!A1" display="SENSEX "/>
    <hyperlink ref="A92" location="'BSE OIL &amp; GAS'!A1" display="'BSE OIL &amp; GAS'!A1"/>
    <hyperlink ref="A170" location="'BSE METAL'!A1" display="'BSE METAL'!A1"/>
    <hyperlink ref="A164" location="'BSE BANKEX'!A1" display="'BSE BANKEX'!A1"/>
    <hyperlink ref="A163" location="'BSE AUTO'!A1" display="'BSE AUTO'!A1"/>
    <hyperlink ref="A162" location="'BSE PSU'!A1" display="BSEPSU "/>
    <hyperlink ref="A160" location="'BSE Small-Cap'!A1" display="'BSE Small-Cap'!A1"/>
    <hyperlink ref="A159" location="'BSE Mid-Cap'!A1" display="'BSE Mid-Cap'!A1"/>
    <hyperlink ref="A165" location="'BSE CG'!A1" display="BSE CG "/>
    <hyperlink ref="A168" location="'BSE HC'!A1" display="BSE HC "/>
    <hyperlink ref="A167" location="'BSE FMC'!A1" display="BSEFMC "/>
    <hyperlink ref="A166" location="'BSE CD'!A1" display="BSE CD "/>
    <hyperlink ref="A169" location="'BSE IT '!A1" display="BSE IT "/>
    <hyperlink ref="A156" location="'BSE 200'!A1" display="BSE200 "/>
    <hyperlink ref="A154" location="'BSE 100'!A1" display="BSE100 "/>
    <hyperlink ref="A161" location="'BSE TECK'!A1" display="BSE TECk "/>
    <hyperlink ref="A152" location="'BSE SENSEX'!A1" display="SENSEX "/>
    <hyperlink ref="A171" location="'BSE OIL &amp; GAS'!A1" display="'BSE OIL &amp; GAS'!A1"/>
    <hyperlink ref="A251" location="'BSE METAL'!A1" display="'BSE METAL'!A1"/>
    <hyperlink ref="A245" location="'BSE BANKEX'!A1" display="'BSE BANKEX'!A1"/>
    <hyperlink ref="A244" location="'BSE AUTO'!A1" display="'BSE AUTO'!A1"/>
    <hyperlink ref="A243" location="'BSE PSU'!A1" display="BSEPSU "/>
    <hyperlink ref="A241" location="'BSE Small-Cap'!A1" display="'BSE Small-Cap'!A1"/>
    <hyperlink ref="A240" location="'BSE Mid-Cap'!A1" display="'BSE Mid-Cap'!A1"/>
    <hyperlink ref="A246" location="'BSE CG'!A1" display="BSE CG "/>
    <hyperlink ref="A249" location="'BSE HC'!A1" display="BSE HC "/>
    <hyperlink ref="A248" location="'BSE FMC'!A1" display="BSEFMC "/>
    <hyperlink ref="A247" location="'BSE CD'!A1" display="BSE CD "/>
    <hyperlink ref="A250" location="'BSE IT '!A1" display="BSE IT "/>
    <hyperlink ref="A237" location="'BSE 200'!A1" display="BSE200 "/>
    <hyperlink ref="A235" location="'BSE 100'!A1" display="BSE100 "/>
    <hyperlink ref="A242" location="'BSE TECK'!A1" display="BSE TECk "/>
    <hyperlink ref="A233" location="'BSE SENSEX'!A1" display="SENSEX "/>
    <hyperlink ref="A252" location="'BSE OIL &amp; GAS'!A1" display="'BSE OIL &amp; GAS'!A1"/>
    <hyperlink ref="A258" location="'BSE PSU'!A1" display="BSEPSU "/>
    <hyperlink ref="A260" location="'BSE PSU'!A1" display="BSEPSU "/>
    <hyperlink ref="A335" location="'BSE METAL'!A1" display="'BSE METAL'!A1"/>
    <hyperlink ref="A329" location="'BSE BANKEX'!A1" display="'BSE BANKEX'!A1"/>
    <hyperlink ref="A328" location="'BSE AUTO'!A1" display="'BSE AUTO'!A1"/>
    <hyperlink ref="A327" location="'BSE PSU'!A1" display="BSEPSU "/>
    <hyperlink ref="A325" location="'BSE Small-Cap'!A1" display="'BSE Small-Cap'!A1"/>
    <hyperlink ref="A324" location="'BSE Mid-Cap'!A1" display="'BSE Mid-Cap'!A1"/>
    <hyperlink ref="A330" location="'BSE CG'!A1" display="BSE CG "/>
    <hyperlink ref="A333" location="'BSE HC'!A1" display="BSE HC "/>
    <hyperlink ref="A332" location="'BSE FMC'!A1" display="BSEFMC "/>
    <hyperlink ref="A331" location="'BSE CD'!A1" display="BSE CD "/>
    <hyperlink ref="A334" location="'BSE IT '!A1" display="BSE IT "/>
    <hyperlink ref="A321" location="'BSE 200'!A1" display="BSE200 "/>
    <hyperlink ref="A319" location="'BSE 100'!A1" display="BSE100 "/>
    <hyperlink ref="A326" location="'BSE TECK'!A1" display="BSE TECk "/>
    <hyperlink ref="A317" location="'BSE SENSEX'!A1" display="SENSEX "/>
    <hyperlink ref="A336" location="'BSE OIL &amp; GAS'!A1" display="'BSE OIL &amp; GAS'!A1"/>
    <hyperlink ref="A342" location="'BSE PSU'!A1" display="BSEPSU "/>
    <hyperlink ref="A344" location="'BSE PSU'!A1" display="BSEPSU "/>
    <hyperlink ref="A394" location="'Table-13-a'!A1" display="Back"/>
  </hyperlinks>
  <printOptions/>
  <pageMargins left="0.75" right="0.75" top="1" bottom="1" header="0.5" footer="0.5"/>
  <pageSetup horizontalDpi="600" verticalDpi="600" orientation="portrait" scale="11" r:id="rId1"/>
</worksheet>
</file>

<file path=xl/worksheets/sheet2.xml><?xml version="1.0" encoding="utf-8"?>
<worksheet xmlns="http://schemas.openxmlformats.org/spreadsheetml/2006/main" xmlns:r="http://schemas.openxmlformats.org/officeDocument/2006/relationships">
  <dimension ref="A1:R41"/>
  <sheetViews>
    <sheetView workbookViewId="0" topLeftCell="A1">
      <selection activeCell="A41" sqref="A41"/>
    </sheetView>
  </sheetViews>
  <sheetFormatPr defaultColWidth="9.140625" defaultRowHeight="12.75"/>
  <cols>
    <col min="1" max="1" width="38.28125" style="8" customWidth="1"/>
    <col min="2" max="2" width="7.140625" style="8" customWidth="1"/>
    <col min="3" max="3" width="9.140625" style="8" customWidth="1"/>
    <col min="4" max="4" width="7.140625" style="8" customWidth="1"/>
    <col min="5" max="5" width="9.140625" style="8" customWidth="1"/>
    <col min="6" max="6" width="6.8515625" style="8" customWidth="1"/>
    <col min="7" max="7" width="9.140625" style="8" customWidth="1"/>
    <col min="8" max="8" width="7.57421875" style="8" customWidth="1"/>
    <col min="9" max="9" width="8.28125" style="8" customWidth="1"/>
    <col min="10" max="10" width="8.00390625" style="8" customWidth="1"/>
    <col min="11" max="11" width="9.8515625" style="8" customWidth="1"/>
    <col min="12" max="12" width="8.00390625" style="8" customWidth="1"/>
    <col min="13" max="13" width="9.140625" style="8" customWidth="1"/>
    <col min="14" max="14" width="8.00390625" style="8" customWidth="1"/>
    <col min="15" max="15" width="9.140625" style="8" customWidth="1"/>
    <col min="16" max="16" width="1.1484375" style="8" customWidth="1"/>
    <col min="17" max="17" width="7.421875" style="8" customWidth="1"/>
    <col min="18" max="16384" width="9.140625" style="8" customWidth="1"/>
  </cols>
  <sheetData>
    <row r="1" spans="1:14" ht="12.75">
      <c r="A1" s="2" t="s">
        <v>555</v>
      </c>
      <c r="B1" s="152"/>
      <c r="C1" s="152"/>
      <c r="D1" s="152"/>
      <c r="E1" s="152"/>
      <c r="F1" s="152"/>
      <c r="G1" s="152"/>
      <c r="H1" s="152"/>
      <c r="I1" s="152"/>
      <c r="J1" s="152"/>
      <c r="K1" s="152"/>
      <c r="L1" s="152"/>
      <c r="M1" s="153"/>
      <c r="N1" s="152"/>
    </row>
    <row r="2" spans="1:18" ht="12.75">
      <c r="A2" s="2" t="s">
        <v>0</v>
      </c>
      <c r="B2" s="152"/>
      <c r="C2" s="152"/>
      <c r="D2" s="152"/>
      <c r="E2" s="152"/>
      <c r="F2" s="152"/>
      <c r="G2" s="152"/>
      <c r="H2" s="152"/>
      <c r="I2" s="152"/>
      <c r="J2" s="152"/>
      <c r="K2" s="152"/>
      <c r="L2" s="152"/>
      <c r="M2" s="153"/>
      <c r="N2" s="152"/>
      <c r="O2"/>
      <c r="P2"/>
      <c r="Q2"/>
      <c r="R2"/>
    </row>
    <row r="3" spans="1:18" ht="12.75">
      <c r="A3" s="154"/>
      <c r="B3" s="183"/>
      <c r="C3" s="183"/>
      <c r="D3" s="154"/>
      <c r="E3" s="154"/>
      <c r="F3" s="154"/>
      <c r="G3" s="154"/>
      <c r="H3" s="154"/>
      <c r="I3" s="154"/>
      <c r="J3" s="154"/>
      <c r="K3" s="154"/>
      <c r="L3" s="154"/>
      <c r="M3" s="154"/>
      <c r="N3" s="155"/>
      <c r="O3"/>
      <c r="P3"/>
      <c r="Q3"/>
      <c r="R3"/>
    </row>
    <row r="4" spans="1:18" ht="12.75">
      <c r="A4" s="152" t="s">
        <v>1</v>
      </c>
      <c r="B4" s="459" t="s">
        <v>2</v>
      </c>
      <c r="C4" s="459"/>
      <c r="D4" s="460" t="s">
        <v>3</v>
      </c>
      <c r="E4" s="460"/>
      <c r="F4" s="459" t="s">
        <v>4</v>
      </c>
      <c r="G4" s="459"/>
      <c r="H4" s="152" t="s">
        <v>583</v>
      </c>
      <c r="I4" s="152"/>
      <c r="J4" s="157" t="s">
        <v>584</v>
      </c>
      <c r="K4" s="152"/>
      <c r="L4" s="153" t="s">
        <v>5</v>
      </c>
      <c r="M4" s="152"/>
      <c r="N4" s="153" t="s">
        <v>6</v>
      </c>
      <c r="O4" s="152"/>
      <c r="P4"/>
      <c r="Q4" s="153" t="s">
        <v>7</v>
      </c>
      <c r="R4" s="152"/>
    </row>
    <row r="5" spans="1:18" ht="12.75">
      <c r="A5" s="152"/>
      <c r="B5" s="157" t="s">
        <v>8</v>
      </c>
      <c r="C5" s="157" t="s">
        <v>9</v>
      </c>
      <c r="D5" s="157" t="s">
        <v>8</v>
      </c>
      <c r="E5" s="157" t="s">
        <v>9</v>
      </c>
      <c r="F5" s="157" t="s">
        <v>8</v>
      </c>
      <c r="G5" s="157" t="s">
        <v>9</v>
      </c>
      <c r="H5" s="157" t="s">
        <v>8</v>
      </c>
      <c r="I5" s="157" t="s">
        <v>9</v>
      </c>
      <c r="J5" s="157" t="s">
        <v>8</v>
      </c>
      <c r="K5" s="157" t="s">
        <v>9</v>
      </c>
      <c r="L5" s="157" t="s">
        <v>8</v>
      </c>
      <c r="M5" s="157" t="s">
        <v>9</v>
      </c>
      <c r="N5" s="157" t="s">
        <v>8</v>
      </c>
      <c r="O5" s="157" t="s">
        <v>9</v>
      </c>
      <c r="P5"/>
      <c r="Q5" s="157" t="s">
        <v>8</v>
      </c>
      <c r="R5" s="157" t="s">
        <v>9</v>
      </c>
    </row>
    <row r="6" spans="1:18" ht="12.75">
      <c r="A6" s="158"/>
      <c r="B6" s="159" t="s">
        <v>10</v>
      </c>
      <c r="C6" s="159" t="s">
        <v>11</v>
      </c>
      <c r="D6" s="159" t="s">
        <v>10</v>
      </c>
      <c r="E6" s="159" t="s">
        <v>11</v>
      </c>
      <c r="F6" s="159" t="s">
        <v>10</v>
      </c>
      <c r="G6" s="159" t="s">
        <v>11</v>
      </c>
      <c r="H6" s="159" t="s">
        <v>10</v>
      </c>
      <c r="I6" s="159" t="s">
        <v>11</v>
      </c>
      <c r="J6" s="159" t="s">
        <v>10</v>
      </c>
      <c r="K6" s="159" t="s">
        <v>11</v>
      </c>
      <c r="L6" s="159" t="s">
        <v>10</v>
      </c>
      <c r="M6" s="159" t="s">
        <v>11</v>
      </c>
      <c r="N6" s="159" t="s">
        <v>10</v>
      </c>
      <c r="O6" s="159" t="s">
        <v>11</v>
      </c>
      <c r="P6"/>
      <c r="Q6" s="159" t="s">
        <v>10</v>
      </c>
      <c r="R6" s="159" t="s">
        <v>11</v>
      </c>
    </row>
    <row r="7" spans="1:18" ht="12.75">
      <c r="A7" s="152" t="s">
        <v>12</v>
      </c>
      <c r="B7"/>
      <c r="C7"/>
      <c r="D7" s="157"/>
      <c r="E7" s="157"/>
      <c r="F7"/>
      <c r="G7"/>
      <c r="H7" s="157"/>
      <c r="I7" s="157"/>
      <c r="J7" s="157"/>
      <c r="K7" s="157"/>
      <c r="L7" s="157"/>
      <c r="M7" s="157"/>
      <c r="N7" s="157"/>
      <c r="O7" s="157"/>
      <c r="P7"/>
      <c r="Q7" s="157"/>
      <c r="R7" s="157"/>
    </row>
    <row r="8" spans="1:18" ht="12.75">
      <c r="A8" s="160" t="s">
        <v>13</v>
      </c>
      <c r="B8" s="184">
        <v>131</v>
      </c>
      <c r="C8" s="184">
        <v>21154</v>
      </c>
      <c r="D8" s="157">
        <v>54</v>
      </c>
      <c r="E8" s="157">
        <v>13482</v>
      </c>
      <c r="F8" s="184">
        <v>27</v>
      </c>
      <c r="G8" s="184">
        <v>3210</v>
      </c>
      <c r="H8" s="157">
        <v>9</v>
      </c>
      <c r="I8" s="157">
        <v>1878</v>
      </c>
      <c r="J8" s="3">
        <v>19</v>
      </c>
      <c r="K8" s="161">
        <v>5692.2</v>
      </c>
      <c r="L8" s="3">
        <v>139</v>
      </c>
      <c r="M8" s="3">
        <v>4890</v>
      </c>
      <c r="N8" s="3">
        <v>79</v>
      </c>
      <c r="O8" s="3">
        <v>5153.3</v>
      </c>
      <c r="P8"/>
      <c r="Q8" s="3">
        <v>48</v>
      </c>
      <c r="R8" s="3">
        <v>5013.1</v>
      </c>
    </row>
    <row r="9" spans="1:18" ht="12.75">
      <c r="A9" s="160"/>
      <c r="B9" s="184"/>
      <c r="C9" s="185" t="s">
        <v>14</v>
      </c>
      <c r="D9" s="157"/>
      <c r="E9" s="162">
        <v>266.9</v>
      </c>
      <c r="F9" s="184"/>
      <c r="G9" s="185" t="s">
        <v>15</v>
      </c>
      <c r="H9" s="157"/>
      <c r="I9" s="162">
        <v>67</v>
      </c>
      <c r="J9" s="3"/>
      <c r="K9" s="163">
        <v>16.4</v>
      </c>
      <c r="L9" s="3"/>
      <c r="M9" s="157" t="s">
        <v>16</v>
      </c>
      <c r="N9" s="3"/>
      <c r="O9" s="163">
        <v>2.8</v>
      </c>
      <c r="P9"/>
      <c r="Q9" s="3"/>
      <c r="R9" s="163">
        <v>59.7</v>
      </c>
    </row>
    <row r="10" spans="1:18" ht="12.75">
      <c r="A10" s="152" t="s">
        <v>17</v>
      </c>
      <c r="B10" s="184">
        <v>11</v>
      </c>
      <c r="C10" s="184">
        <v>7746</v>
      </c>
      <c r="D10" s="157">
        <v>12</v>
      </c>
      <c r="E10" s="157">
        <v>5710</v>
      </c>
      <c r="F10" s="184">
        <v>3</v>
      </c>
      <c r="G10" s="184">
        <v>1251</v>
      </c>
      <c r="H10" s="157">
        <v>4</v>
      </c>
      <c r="I10" s="157">
        <v>1236</v>
      </c>
      <c r="J10" s="164">
        <v>10</v>
      </c>
      <c r="K10" s="164">
        <v>4090.8</v>
      </c>
      <c r="L10" s="157">
        <v>17</v>
      </c>
      <c r="M10" s="157">
        <v>2491.6</v>
      </c>
      <c r="N10" s="157">
        <v>13</v>
      </c>
      <c r="O10" s="157">
        <v>2803.6</v>
      </c>
      <c r="P10"/>
      <c r="Q10" s="157" t="s">
        <v>18</v>
      </c>
      <c r="R10" s="157" t="s">
        <v>18</v>
      </c>
    </row>
    <row r="11" spans="1:18" ht="12.75">
      <c r="A11" s="152" t="s">
        <v>19</v>
      </c>
      <c r="B11" s="184">
        <v>120</v>
      </c>
      <c r="C11" s="184">
        <v>13408</v>
      </c>
      <c r="D11" s="157">
        <v>42</v>
      </c>
      <c r="E11" s="157">
        <v>7772</v>
      </c>
      <c r="F11" s="184">
        <v>24</v>
      </c>
      <c r="G11" s="184">
        <v>1959</v>
      </c>
      <c r="H11" s="157">
        <v>5</v>
      </c>
      <c r="I11" s="157">
        <v>642</v>
      </c>
      <c r="J11" s="164">
        <v>9</v>
      </c>
      <c r="K11" s="164">
        <v>1601.4</v>
      </c>
      <c r="L11" s="157">
        <v>122</v>
      </c>
      <c r="M11" s="157">
        <v>2398.4</v>
      </c>
      <c r="N11" s="157">
        <v>66</v>
      </c>
      <c r="O11" s="165">
        <v>2349.7</v>
      </c>
      <c r="P11"/>
      <c r="Q11" s="157" t="s">
        <v>18</v>
      </c>
      <c r="R11" s="157" t="s">
        <v>18</v>
      </c>
    </row>
    <row r="12" spans="1:18" ht="12.75">
      <c r="A12" s="160" t="s">
        <v>20</v>
      </c>
      <c r="B12" s="184">
        <v>7</v>
      </c>
      <c r="C12" s="184">
        <v>5786</v>
      </c>
      <c r="D12" s="157">
        <v>5</v>
      </c>
      <c r="E12" s="157">
        <v>8410</v>
      </c>
      <c r="F12" s="184">
        <v>8</v>
      </c>
      <c r="G12" s="184">
        <v>3980</v>
      </c>
      <c r="H12" s="157">
        <v>8</v>
      </c>
      <c r="I12" s="157">
        <v>2989</v>
      </c>
      <c r="J12" s="164">
        <v>5</v>
      </c>
      <c r="K12" s="164">
        <v>1419.5</v>
      </c>
      <c r="L12" s="157">
        <v>5</v>
      </c>
      <c r="M12" s="157">
        <v>1472.2</v>
      </c>
      <c r="N12" s="161">
        <v>4</v>
      </c>
      <c r="O12" s="161">
        <v>2551</v>
      </c>
      <c r="P12"/>
      <c r="Q12" s="161">
        <v>3</v>
      </c>
      <c r="R12" s="161">
        <v>4352</v>
      </c>
    </row>
    <row r="13" spans="1:18" ht="12.75">
      <c r="A13" s="152"/>
      <c r="B13" s="184"/>
      <c r="C13" s="185" t="s">
        <v>21</v>
      </c>
      <c r="D13" s="157"/>
      <c r="E13" s="166">
        <v>101.4</v>
      </c>
      <c r="F13" s="184"/>
      <c r="G13" s="185" t="s">
        <v>22</v>
      </c>
      <c r="H13" s="157"/>
      <c r="I13" s="166">
        <v>110.5</v>
      </c>
      <c r="J13" s="164"/>
      <c r="K13" s="157" t="s">
        <v>23</v>
      </c>
      <c r="L13" s="157"/>
      <c r="M13" s="157" t="s">
        <v>24</v>
      </c>
      <c r="N13" s="157"/>
      <c r="O13" s="157"/>
      <c r="P13"/>
      <c r="Q13" s="157"/>
      <c r="R13" s="157"/>
    </row>
    <row r="14" spans="1:18" ht="12.75">
      <c r="A14" s="152" t="s">
        <v>25</v>
      </c>
      <c r="B14" s="185" t="s">
        <v>26</v>
      </c>
      <c r="C14" s="185" t="s">
        <v>26</v>
      </c>
      <c r="D14" s="3" t="s">
        <v>26</v>
      </c>
      <c r="E14" s="3" t="s">
        <v>26</v>
      </c>
      <c r="F14" s="185" t="s">
        <v>26</v>
      </c>
      <c r="G14" s="185" t="s">
        <v>26</v>
      </c>
      <c r="H14" s="3" t="s">
        <v>26</v>
      </c>
      <c r="I14" s="3" t="s">
        <v>26</v>
      </c>
      <c r="J14" s="165" t="s">
        <v>26</v>
      </c>
      <c r="K14" s="165" t="s">
        <v>26</v>
      </c>
      <c r="L14" s="165" t="s">
        <v>26</v>
      </c>
      <c r="M14" s="165" t="s">
        <v>26</v>
      </c>
      <c r="N14" s="165" t="s">
        <v>26</v>
      </c>
      <c r="O14" s="165" t="s">
        <v>26</v>
      </c>
      <c r="P14"/>
      <c r="Q14" s="165" t="s">
        <v>26</v>
      </c>
      <c r="R14" s="165" t="s">
        <v>26</v>
      </c>
    </row>
    <row r="15" spans="1:18" ht="12.75">
      <c r="A15" s="152" t="s">
        <v>27</v>
      </c>
      <c r="B15" s="184">
        <v>1</v>
      </c>
      <c r="C15" s="184">
        <v>373</v>
      </c>
      <c r="D15" s="3">
        <v>1</v>
      </c>
      <c r="E15" s="3">
        <v>2684</v>
      </c>
      <c r="F15" s="184">
        <v>1</v>
      </c>
      <c r="G15" s="184">
        <v>100</v>
      </c>
      <c r="H15" s="3" t="s">
        <v>26</v>
      </c>
      <c r="I15" s="3" t="s">
        <v>26</v>
      </c>
      <c r="J15" s="164">
        <v>1</v>
      </c>
      <c r="K15" s="157">
        <v>350</v>
      </c>
      <c r="L15" s="165" t="s">
        <v>26</v>
      </c>
      <c r="M15" s="165" t="s">
        <v>26</v>
      </c>
      <c r="N15" s="165" t="s">
        <v>26</v>
      </c>
      <c r="O15" s="165" t="s">
        <v>26</v>
      </c>
      <c r="P15"/>
      <c r="Q15" s="165" t="s">
        <v>26</v>
      </c>
      <c r="R15" s="165" t="s">
        <v>26</v>
      </c>
    </row>
    <row r="16" spans="1:18" ht="12.75">
      <c r="A16" s="152"/>
      <c r="B16" s="184"/>
      <c r="C16" s="184"/>
      <c r="D16" s="157"/>
      <c r="E16" s="157"/>
      <c r="F16" s="184"/>
      <c r="G16" s="184"/>
      <c r="H16" s="157"/>
      <c r="I16" s="157"/>
      <c r="J16" s="164"/>
      <c r="K16" s="157"/>
      <c r="L16" s="157"/>
      <c r="M16" s="157"/>
      <c r="N16" s="157"/>
      <c r="O16" s="157"/>
      <c r="P16"/>
      <c r="Q16" s="157"/>
      <c r="R16" s="157"/>
    </row>
    <row r="17" spans="1:18" ht="12.75">
      <c r="A17" s="152" t="s">
        <v>28</v>
      </c>
      <c r="B17" s="184">
        <v>6</v>
      </c>
      <c r="C17" s="184">
        <v>5413</v>
      </c>
      <c r="D17" s="157">
        <v>4</v>
      </c>
      <c r="E17" s="157">
        <v>5726</v>
      </c>
      <c r="F17" s="184">
        <v>7</v>
      </c>
      <c r="G17" s="184">
        <v>3880</v>
      </c>
      <c r="H17" s="157">
        <v>8</v>
      </c>
      <c r="I17" s="157">
        <v>2989</v>
      </c>
      <c r="J17" s="164">
        <v>4</v>
      </c>
      <c r="K17" s="164">
        <v>1069.5</v>
      </c>
      <c r="L17" s="157">
        <v>5</v>
      </c>
      <c r="M17" s="157">
        <v>1472.2</v>
      </c>
      <c r="N17" s="157">
        <v>4</v>
      </c>
      <c r="O17" s="157">
        <v>2551</v>
      </c>
      <c r="P17"/>
      <c r="Q17" s="157">
        <v>3</v>
      </c>
      <c r="R17" s="157">
        <v>4352</v>
      </c>
    </row>
    <row r="18" spans="1:18" ht="12.75">
      <c r="A18" s="152"/>
      <c r="B18" s="184"/>
      <c r="C18" s="184"/>
      <c r="D18" s="157"/>
      <c r="E18" s="157"/>
      <c r="F18" s="184"/>
      <c r="G18" s="184"/>
      <c r="H18" s="157"/>
      <c r="I18" s="157"/>
      <c r="J18" s="164"/>
      <c r="K18" s="157"/>
      <c r="L18" s="157"/>
      <c r="M18" s="157"/>
      <c r="N18" s="157"/>
      <c r="O18" s="162">
        <v>41.4</v>
      </c>
      <c r="P18"/>
      <c r="Q18" s="157"/>
      <c r="R18" s="166">
        <v>194.9</v>
      </c>
    </row>
    <row r="19" spans="1:18" ht="12.75">
      <c r="A19" s="152" t="s">
        <v>29</v>
      </c>
      <c r="B19" s="184">
        <v>138</v>
      </c>
      <c r="C19" s="184">
        <v>26940</v>
      </c>
      <c r="D19" s="157">
        <v>59</v>
      </c>
      <c r="E19" s="157">
        <v>21892</v>
      </c>
      <c r="F19" s="184">
        <v>35</v>
      </c>
      <c r="G19" s="184">
        <v>7190</v>
      </c>
      <c r="H19" s="157">
        <v>17</v>
      </c>
      <c r="I19" s="157">
        <v>4867</v>
      </c>
      <c r="J19" s="164">
        <v>24</v>
      </c>
      <c r="K19" s="164">
        <v>7111.7</v>
      </c>
      <c r="L19" s="157">
        <v>144</v>
      </c>
      <c r="M19" s="157">
        <v>6362.2</v>
      </c>
      <c r="N19" s="157">
        <v>83</v>
      </c>
      <c r="O19" s="157">
        <v>7704.3</v>
      </c>
      <c r="P19"/>
      <c r="Q19" s="157">
        <v>51</v>
      </c>
      <c r="R19" s="157">
        <v>9365.1</v>
      </c>
    </row>
    <row r="20" spans="1:18" ht="12.75">
      <c r="A20" s="152"/>
      <c r="B20" s="184"/>
      <c r="C20" s="185" t="s">
        <v>30</v>
      </c>
      <c r="D20" s="157"/>
      <c r="E20" s="167" t="s">
        <v>31</v>
      </c>
      <c r="F20" s="184"/>
      <c r="G20" s="185" t="s">
        <v>32</v>
      </c>
      <c r="H20" s="157"/>
      <c r="I20" s="162">
        <v>31.6</v>
      </c>
      <c r="J20" s="164"/>
      <c r="K20" s="166">
        <v>11.8</v>
      </c>
      <c r="L20" s="157"/>
      <c r="M20" s="157" t="s">
        <v>33</v>
      </c>
      <c r="N20" s="157"/>
      <c r="O20" s="157" t="s">
        <v>34</v>
      </c>
      <c r="P20"/>
      <c r="Q20" s="157"/>
      <c r="R20" s="166">
        <v>101.1</v>
      </c>
    </row>
    <row r="21" spans="1:18" ht="12.75">
      <c r="A21" s="152" t="s">
        <v>35</v>
      </c>
      <c r="B21" s="184"/>
      <c r="C21" s="184"/>
      <c r="D21" s="157"/>
      <c r="E21" s="157"/>
      <c r="F21" s="184"/>
      <c r="G21" s="184"/>
      <c r="H21" s="157"/>
      <c r="I21" s="157"/>
      <c r="J21" s="164"/>
      <c r="K21" s="157"/>
      <c r="L21" s="157"/>
      <c r="M21" s="157"/>
      <c r="N21" s="157"/>
      <c r="O21" s="157"/>
      <c r="P21"/>
      <c r="Q21" s="157"/>
      <c r="R21" s="157"/>
    </row>
    <row r="22" spans="1:18" ht="12.75">
      <c r="A22" s="152" t="s">
        <v>36</v>
      </c>
      <c r="B22" s="184">
        <v>944</v>
      </c>
      <c r="C22" s="184">
        <v>41205</v>
      </c>
      <c r="D22" s="157">
        <v>717</v>
      </c>
      <c r="E22" s="157">
        <v>35794</v>
      </c>
      <c r="F22" s="184">
        <v>578</v>
      </c>
      <c r="G22" s="184">
        <v>14866</v>
      </c>
      <c r="H22" s="157">
        <v>877</v>
      </c>
      <c r="I22" s="157">
        <v>25077</v>
      </c>
      <c r="J22" s="164">
        <v>672</v>
      </c>
      <c r="K22" s="157">
        <v>28620</v>
      </c>
      <c r="L22" s="157">
        <v>379</v>
      </c>
      <c r="M22" s="157">
        <v>23105.6</v>
      </c>
      <c r="N22" s="157">
        <v>367</v>
      </c>
      <c r="O22" s="157">
        <v>19403.5</v>
      </c>
      <c r="P22"/>
      <c r="Q22" s="157">
        <v>180</v>
      </c>
      <c r="R22" s="157">
        <v>16997.7</v>
      </c>
    </row>
    <row r="23" spans="1:18" ht="12.75">
      <c r="A23" s="152"/>
      <c r="B23" s="184"/>
      <c r="C23" s="185" t="s">
        <v>37</v>
      </c>
      <c r="D23" s="157"/>
      <c r="E23" s="167" t="s">
        <v>38</v>
      </c>
      <c r="F23" s="184"/>
      <c r="G23" s="184" t="s">
        <v>39</v>
      </c>
      <c r="H23" s="157"/>
      <c r="I23" s="162">
        <v>12.4</v>
      </c>
      <c r="J23" s="164"/>
      <c r="K23" s="166">
        <v>27.1</v>
      </c>
      <c r="L23" s="157"/>
      <c r="M23" s="166">
        <v>19</v>
      </c>
      <c r="N23" s="157"/>
      <c r="O23" s="166">
        <v>14.2</v>
      </c>
      <c r="P23"/>
      <c r="Q23" s="157"/>
      <c r="R23" s="166">
        <v>84.7</v>
      </c>
    </row>
    <row r="24" spans="1:18" ht="12.75">
      <c r="A24" s="152" t="s">
        <v>40</v>
      </c>
      <c r="B24" s="184">
        <v>374</v>
      </c>
      <c r="C24" s="184">
        <v>26553</v>
      </c>
      <c r="D24" s="157">
        <v>255</v>
      </c>
      <c r="E24" s="157">
        <v>20974</v>
      </c>
      <c r="F24" s="184">
        <v>291</v>
      </c>
      <c r="G24" s="184">
        <v>9178</v>
      </c>
      <c r="H24" s="157">
        <v>327</v>
      </c>
      <c r="I24" s="157">
        <v>9454</v>
      </c>
      <c r="J24" s="164">
        <v>363</v>
      </c>
      <c r="K24" s="157">
        <v>16019</v>
      </c>
      <c r="L24" s="157">
        <v>208</v>
      </c>
      <c r="M24" s="157">
        <v>13262.6</v>
      </c>
      <c r="N24" s="157">
        <v>176</v>
      </c>
      <c r="O24" s="157">
        <v>10875.2</v>
      </c>
      <c r="P24"/>
      <c r="Q24" s="161">
        <v>87</v>
      </c>
      <c r="R24" s="157">
        <v>12174.2</v>
      </c>
    </row>
    <row r="25" spans="1:18" ht="12.75">
      <c r="A25" s="152" t="s">
        <v>41</v>
      </c>
      <c r="B25" s="184">
        <v>570</v>
      </c>
      <c r="C25" s="184">
        <v>14652</v>
      </c>
      <c r="D25" s="157">
        <v>462</v>
      </c>
      <c r="E25" s="157">
        <v>14820</v>
      </c>
      <c r="F25" s="184">
        <v>287</v>
      </c>
      <c r="G25" s="184">
        <v>5688</v>
      </c>
      <c r="H25" s="157">
        <v>550</v>
      </c>
      <c r="I25" s="157">
        <v>15623</v>
      </c>
      <c r="J25" s="164">
        <v>309</v>
      </c>
      <c r="K25" s="157">
        <v>12601</v>
      </c>
      <c r="L25" s="157">
        <v>171</v>
      </c>
      <c r="M25" s="157">
        <v>9843</v>
      </c>
      <c r="N25" s="157">
        <v>191</v>
      </c>
      <c r="O25" s="157">
        <v>8528.3</v>
      </c>
      <c r="P25"/>
      <c r="Q25" s="161">
        <v>93</v>
      </c>
      <c r="R25" s="157">
        <v>4823.5</v>
      </c>
    </row>
    <row r="26" spans="1:18" ht="12.75">
      <c r="A26" s="152" t="s">
        <v>42</v>
      </c>
      <c r="B26" s="184">
        <v>168</v>
      </c>
      <c r="C26" s="184">
        <v>55164</v>
      </c>
      <c r="D26" s="157">
        <v>193</v>
      </c>
      <c r="E26" s="157">
        <v>47611</v>
      </c>
      <c r="F26" s="184">
        <v>222</v>
      </c>
      <c r="G26" s="184">
        <v>44349</v>
      </c>
      <c r="H26" s="157">
        <v>267</v>
      </c>
      <c r="I26" s="157">
        <v>41871</v>
      </c>
      <c r="J26" s="164">
        <v>286</v>
      </c>
      <c r="K26" s="157">
        <v>36256</v>
      </c>
      <c r="L26" s="157">
        <v>208</v>
      </c>
      <c r="M26" s="157">
        <v>44730.8</v>
      </c>
      <c r="N26" s="157">
        <v>211</v>
      </c>
      <c r="O26" s="157">
        <v>41855.5</v>
      </c>
      <c r="P26"/>
      <c r="Q26" s="157">
        <v>136</v>
      </c>
      <c r="R26" s="157">
        <v>32681.3</v>
      </c>
    </row>
    <row r="27" spans="1:18" ht="12.75">
      <c r="A27" s="152"/>
      <c r="B27" s="184"/>
      <c r="C27" s="185" t="s">
        <v>43</v>
      </c>
      <c r="D27" s="157"/>
      <c r="E27" s="166">
        <v>5.2</v>
      </c>
      <c r="F27" s="184"/>
      <c r="G27" s="185" t="s">
        <v>44</v>
      </c>
      <c r="H27" s="157"/>
      <c r="I27" s="166">
        <v>15.5</v>
      </c>
      <c r="J27" s="164"/>
      <c r="K27" s="162">
        <v>20.5</v>
      </c>
      <c r="L27" s="157"/>
      <c r="M27" s="166">
        <v>6.9</v>
      </c>
      <c r="N27" s="157"/>
      <c r="O27" s="166">
        <v>28.1</v>
      </c>
      <c r="P27"/>
      <c r="Q27" s="157"/>
      <c r="R27" s="166">
        <v>56.4</v>
      </c>
    </row>
    <row r="28" spans="1:18" ht="12.75">
      <c r="A28" s="152" t="s">
        <v>45</v>
      </c>
      <c r="B28" s="184">
        <v>138</v>
      </c>
      <c r="C28" s="184">
        <v>39398</v>
      </c>
      <c r="D28" s="157">
        <v>124</v>
      </c>
      <c r="E28" s="157">
        <v>25531</v>
      </c>
      <c r="F28" s="184">
        <v>123</v>
      </c>
      <c r="G28" s="184">
        <v>25879</v>
      </c>
      <c r="H28" s="157">
        <v>157</v>
      </c>
      <c r="I28" s="157">
        <v>20407</v>
      </c>
      <c r="J28" s="164">
        <v>167</v>
      </c>
      <c r="K28" s="157">
        <v>17358</v>
      </c>
      <c r="L28" s="157">
        <v>112</v>
      </c>
      <c r="M28" s="157">
        <v>26201.1</v>
      </c>
      <c r="N28" s="157">
        <v>119</v>
      </c>
      <c r="O28" s="157">
        <v>17981.3</v>
      </c>
      <c r="P28"/>
      <c r="Q28" s="161">
        <v>67</v>
      </c>
      <c r="R28" s="157">
        <v>20382.4</v>
      </c>
    </row>
    <row r="29" spans="1:18" ht="12.75">
      <c r="A29" s="152" t="s">
        <v>46</v>
      </c>
      <c r="B29" s="184">
        <v>30</v>
      </c>
      <c r="C29" s="184">
        <v>15769</v>
      </c>
      <c r="D29" s="157">
        <v>69</v>
      </c>
      <c r="E29" s="157">
        <v>22080</v>
      </c>
      <c r="F29" s="184">
        <v>99</v>
      </c>
      <c r="G29" s="184">
        <v>18470</v>
      </c>
      <c r="H29" s="157">
        <v>110</v>
      </c>
      <c r="I29" s="157">
        <v>21464</v>
      </c>
      <c r="J29" s="164">
        <v>119</v>
      </c>
      <c r="K29" s="157">
        <v>18898</v>
      </c>
      <c r="L29" s="157">
        <v>96</v>
      </c>
      <c r="M29" s="157">
        <v>18529.6</v>
      </c>
      <c r="N29" s="157">
        <v>92</v>
      </c>
      <c r="O29" s="157">
        <v>23874.2</v>
      </c>
      <c r="P29"/>
      <c r="Q29" s="161">
        <v>69</v>
      </c>
      <c r="R29" s="157">
        <v>12298.9</v>
      </c>
    </row>
    <row r="30" spans="1:18" ht="12.75">
      <c r="A30" s="152" t="s">
        <v>47</v>
      </c>
      <c r="B30" s="184">
        <v>1112</v>
      </c>
      <c r="C30" s="184">
        <v>96368</v>
      </c>
      <c r="D30" s="157">
        <v>910</v>
      </c>
      <c r="E30" s="157">
        <v>83405</v>
      </c>
      <c r="F30" s="184">
        <v>800</v>
      </c>
      <c r="G30" s="184">
        <v>59215</v>
      </c>
      <c r="H30" s="157">
        <v>1144</v>
      </c>
      <c r="I30" s="157">
        <v>66948</v>
      </c>
      <c r="J30" s="164">
        <v>958</v>
      </c>
      <c r="K30" s="157">
        <v>64876</v>
      </c>
      <c r="L30" s="157">
        <v>587</v>
      </c>
      <c r="M30" s="157">
        <v>67836.4</v>
      </c>
      <c r="N30" s="157">
        <v>578</v>
      </c>
      <c r="O30" s="157">
        <v>61259</v>
      </c>
      <c r="P30"/>
      <c r="Q30" s="157">
        <v>316</v>
      </c>
      <c r="R30" s="157">
        <v>49679</v>
      </c>
    </row>
    <row r="31" spans="1:18" ht="12.75">
      <c r="A31" s="152"/>
      <c r="B31" s="184"/>
      <c r="C31" s="185" t="s">
        <v>48</v>
      </c>
      <c r="D31" s="157"/>
      <c r="E31" s="167" t="s">
        <v>49</v>
      </c>
      <c r="F31" s="184"/>
      <c r="G31" s="185" t="s">
        <v>50</v>
      </c>
      <c r="H31" s="157"/>
      <c r="I31" s="162">
        <v>3.2</v>
      </c>
      <c r="J31" s="164"/>
      <c r="K31" s="162">
        <v>4.8</v>
      </c>
      <c r="L31" s="157"/>
      <c r="M31" s="166">
        <v>10.7</v>
      </c>
      <c r="N31" s="157"/>
      <c r="O31" s="166">
        <v>23.3</v>
      </c>
      <c r="P31"/>
      <c r="Q31" s="157"/>
      <c r="R31" s="166">
        <v>65</v>
      </c>
    </row>
    <row r="32" spans="1:18" ht="12.75">
      <c r="A32" s="152" t="s">
        <v>51</v>
      </c>
      <c r="B32" s="184">
        <f>+B19+B30</f>
        <v>1250</v>
      </c>
      <c r="C32" s="184">
        <f>+C19+C30</f>
        <v>123308</v>
      </c>
      <c r="D32" s="184">
        <f>+D19+D30</f>
        <v>969</v>
      </c>
      <c r="E32" s="184">
        <f>+E19+E30</f>
        <v>105297</v>
      </c>
      <c r="F32" s="184">
        <f>+F19+F30</f>
        <v>835</v>
      </c>
      <c r="G32" s="184">
        <v>66405</v>
      </c>
      <c r="H32" s="157">
        <v>1161</v>
      </c>
      <c r="I32" s="157">
        <v>71815</v>
      </c>
      <c r="J32" s="164">
        <v>982</v>
      </c>
      <c r="K32" s="157">
        <v>71988</v>
      </c>
      <c r="L32" s="157">
        <v>731</v>
      </c>
      <c r="M32" s="157">
        <v>74198.6</v>
      </c>
      <c r="N32" s="157">
        <v>661</v>
      </c>
      <c r="O32" s="157">
        <v>68963.3</v>
      </c>
      <c r="P32"/>
      <c r="Q32" s="157">
        <v>367</v>
      </c>
      <c r="R32" s="157">
        <v>59044.1</v>
      </c>
    </row>
    <row r="33" spans="1:18" ht="12.75">
      <c r="A33" s="168"/>
      <c r="B33" s="186"/>
      <c r="C33" s="187">
        <f>(C32/E32)*100-100</f>
        <v>17.1049507583312</v>
      </c>
      <c r="D33" s="170"/>
      <c r="E33" s="187">
        <f>(E32/G32)*100-100</f>
        <v>58.56787892477976</v>
      </c>
      <c r="F33" s="188"/>
      <c r="G33" s="187">
        <f>(G32/I32)*100-100</f>
        <v>-7.5332451437721915</v>
      </c>
      <c r="H33" s="170"/>
      <c r="I33" s="187">
        <f>(I32/K32)*100-100</f>
        <v>-0.24031783074957502</v>
      </c>
      <c r="J33" s="170"/>
      <c r="K33" s="187">
        <f>(K32/M32)*100-100</f>
        <v>-2.9793014962546494</v>
      </c>
      <c r="L33" s="170"/>
      <c r="M33" s="187">
        <f>(M32/O32)*100-100</f>
        <v>7.5914290644444264</v>
      </c>
      <c r="N33" s="170"/>
      <c r="O33" s="170">
        <v>16.8</v>
      </c>
      <c r="P33" s="189"/>
      <c r="Q33" s="159"/>
      <c r="R33" s="171">
        <v>69.9</v>
      </c>
    </row>
    <row r="34" spans="1:18" ht="12.75">
      <c r="A34" s="160" t="s">
        <v>52</v>
      </c>
      <c r="B34" s="190">
        <v>49</v>
      </c>
      <c r="C34" s="191">
        <v>11358</v>
      </c>
      <c r="D34" s="172">
        <v>15</v>
      </c>
      <c r="E34" s="173">
        <v>3353</v>
      </c>
      <c r="F34" s="190">
        <v>18</v>
      </c>
      <c r="G34" s="191">
        <v>3098</v>
      </c>
      <c r="H34" s="172">
        <v>11</v>
      </c>
      <c r="I34" s="173">
        <v>3426</v>
      </c>
      <c r="J34" s="173">
        <v>5</v>
      </c>
      <c r="K34" s="173">
        <v>2384</v>
      </c>
      <c r="L34" s="174"/>
      <c r="M34" s="174"/>
      <c r="N34" s="174"/>
      <c r="O34" s="174"/>
      <c r="P34" s="174"/>
      <c r="Q34" s="174"/>
      <c r="R34"/>
    </row>
    <row r="35" spans="1:18" ht="12.75">
      <c r="A35" s="168"/>
      <c r="B35" s="186"/>
      <c r="C35" s="192" t="s">
        <v>53</v>
      </c>
      <c r="D35" s="159"/>
      <c r="E35" s="175" t="s">
        <v>54</v>
      </c>
      <c r="F35" s="186"/>
      <c r="G35" s="192" t="s">
        <v>55</v>
      </c>
      <c r="H35" s="159"/>
      <c r="I35" s="175" t="s">
        <v>56</v>
      </c>
      <c r="J35" s="176"/>
      <c r="K35" s="175" t="s">
        <v>57</v>
      </c>
      <c r="L35" s="159"/>
      <c r="M35" s="171"/>
      <c r="N35" s="159"/>
      <c r="O35" s="171"/>
      <c r="P35" s="159"/>
      <c r="Q35" s="171"/>
      <c r="R35"/>
    </row>
    <row r="36" spans="1:18" ht="12.75">
      <c r="A36" s="177" t="s">
        <v>58</v>
      </c>
      <c r="B36" s="178"/>
      <c r="C36" s="178"/>
      <c r="D36" s="178"/>
      <c r="E36" s="178"/>
      <c r="F36" s="178"/>
      <c r="G36" s="178"/>
      <c r="H36" s="178"/>
      <c r="I36" s="178"/>
      <c r="J36" s="178"/>
      <c r="K36" s="178"/>
      <c r="L36" s="178"/>
      <c r="M36" s="5"/>
      <c r="N36" s="179"/>
      <c r="O36"/>
      <c r="P36"/>
      <c r="Q36"/>
      <c r="R36"/>
    </row>
    <row r="37" spans="1:18" ht="12.75">
      <c r="A37" s="177" t="s">
        <v>59</v>
      </c>
      <c r="B37" s="178"/>
      <c r="C37" s="178"/>
      <c r="D37" s="178"/>
      <c r="E37" s="178"/>
      <c r="F37" s="178"/>
      <c r="G37" s="178"/>
      <c r="H37" s="178"/>
      <c r="I37" s="178"/>
      <c r="J37" s="178"/>
      <c r="K37" s="178"/>
      <c r="L37" s="178"/>
      <c r="M37" s="5"/>
      <c r="N37" s="179"/>
      <c r="O37"/>
      <c r="P37"/>
      <c r="Q37"/>
      <c r="R37"/>
    </row>
    <row r="38" spans="1:18" ht="12.75">
      <c r="A38" s="152" t="s">
        <v>60</v>
      </c>
      <c r="B38" s="180"/>
      <c r="C38" s="152"/>
      <c r="D38" s="152"/>
      <c r="E38" s="152"/>
      <c r="F38" s="152"/>
      <c r="G38" s="152"/>
      <c r="H38" s="152"/>
      <c r="I38" s="152"/>
      <c r="J38" s="152"/>
      <c r="K38" s="152"/>
      <c r="L38" s="152"/>
      <c r="M38" s="153"/>
      <c r="N38" s="160"/>
      <c r="O38"/>
      <c r="P38"/>
      <c r="Q38"/>
      <c r="R38"/>
    </row>
    <row r="39" spans="1:18" ht="12.75">
      <c r="A39" s="181" t="s">
        <v>61</v>
      </c>
      <c r="B39" s="3"/>
      <c r="C39" s="3"/>
      <c r="D39" s="3"/>
      <c r="E39" s="3"/>
      <c r="F39" s="3"/>
      <c r="G39" s="3"/>
      <c r="H39" s="3"/>
      <c r="I39" s="3"/>
      <c r="J39" s="3"/>
      <c r="K39" s="3"/>
      <c r="L39" s="3"/>
      <c r="M39" s="153"/>
      <c r="N39" s="179"/>
      <c r="O39"/>
      <c r="P39"/>
      <c r="Q39"/>
      <c r="R39"/>
    </row>
    <row r="40" spans="1:18" ht="12.75">
      <c r="A40" s="3"/>
      <c r="B40" s="3"/>
      <c r="C40" s="3"/>
      <c r="D40" s="3"/>
      <c r="E40" s="3"/>
      <c r="F40" s="3"/>
      <c r="G40" s="3"/>
      <c r="H40" s="3"/>
      <c r="I40" s="3"/>
      <c r="J40" s="3"/>
      <c r="K40" s="3"/>
      <c r="L40" s="3"/>
      <c r="M40" s="153"/>
      <c r="N40" s="182"/>
      <c r="O40"/>
      <c r="P40"/>
      <c r="Q40"/>
      <c r="R40"/>
    </row>
    <row r="41" ht="12.75">
      <c r="A41" s="477" t="s">
        <v>664</v>
      </c>
    </row>
  </sheetData>
  <mergeCells count="3">
    <mergeCell ref="B4:C4"/>
    <mergeCell ref="D4:E4"/>
    <mergeCell ref="F4:G4"/>
  </mergeCells>
  <hyperlinks>
    <hyperlink ref="A6" location="'S&amp;P CNX NIFTY'!A1" display="S&amp;P CNX Nifty"/>
    <hyperlink ref="A7" location="'S&amp;P CNX NIFTY'!A1" display="S&amp;P CNX Nifty"/>
    <hyperlink ref="A15" location="'Options time series-BSE '!A1" display="Sensex Futures"/>
    <hyperlink ref="A17" location="'Options time series-BSE '!A1" display="Stock Futures"/>
    <hyperlink ref="A19" location="'Options time series-BSE '!A1" display="Sensex Futures"/>
    <hyperlink ref="A22" location="'Options time series-BSE '!A1" display="Sensex Options"/>
    <hyperlink ref="A39" location="'BSE 200'!A1" display="BSE200 "/>
    <hyperlink ref="A38" location="'BSE TECK'!A1" display="BSE TECk "/>
    <hyperlink ref="A8" location="'CNX Nifty Junior'!A1" display="CNX Nifty Junior"/>
    <hyperlink ref="A9" location="'S&amp;P CNX Defty'!A1" display="S&amp;P CNX Defty"/>
    <hyperlink ref="A10" location="'S&amp;P CNX 500'!A1" display="S&amp;P CNX 500"/>
    <hyperlink ref="A11" location="'CNX Midcap 200'!A1" display="CNX Midcap 200"/>
    <hyperlink ref="A26" location="'Options time series-BSE '!A1" display="Stock Options"/>
    <hyperlink ref="A12" location="'CNX Nifty Junior'!A1" display="CNX Nifty Junior"/>
    <hyperlink ref="L15" location="'Options time series-NSE '!A1" display="Nifty Futures"/>
    <hyperlink ref="L17" location="'Options time series-NSE '!A1" display="Stock Futures"/>
    <hyperlink ref="L19" location="'Options time series-NSE '!A1" display="Nifty Futures"/>
    <hyperlink ref="L22" location="'Options time series-NSE '!A1" display="Nifty Options"/>
    <hyperlink ref="L26" location="'BSE HC'!A1" display="BSE HC "/>
    <hyperlink ref="A41" location="'Table-13-a'!A1" display="Back"/>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42"/>
  <sheetViews>
    <sheetView workbookViewId="0" topLeftCell="A1">
      <selection activeCell="A42" sqref="A42"/>
    </sheetView>
  </sheetViews>
  <sheetFormatPr defaultColWidth="9.140625" defaultRowHeight="12.75"/>
  <cols>
    <col min="1" max="1" width="25.7109375" style="8" customWidth="1"/>
    <col min="2" max="2" width="6.421875" style="8" bestFit="1" customWidth="1"/>
    <col min="3" max="3" width="7.7109375" style="8" bestFit="1" customWidth="1"/>
    <col min="4" max="4" width="6.421875" style="8" bestFit="1" customWidth="1"/>
    <col min="5" max="5" width="9.7109375" style="8" customWidth="1"/>
    <col min="6" max="6" width="8.00390625" style="8" customWidth="1"/>
    <col min="7" max="7" width="9.28125" style="8" customWidth="1"/>
    <col min="8" max="8" width="7.8515625" style="8" customWidth="1"/>
    <col min="9" max="9" width="11.421875" style="8" customWidth="1"/>
    <col min="10" max="10" width="8.57421875" style="8" customWidth="1"/>
    <col min="11" max="11" width="10.00390625" style="8" customWidth="1"/>
    <col min="12" max="12" width="6.8515625" style="8" customWidth="1"/>
    <col min="13" max="13" width="9.7109375" style="8" customWidth="1"/>
    <col min="14" max="14" width="7.8515625" style="8" customWidth="1"/>
    <col min="15" max="15" width="9.28125" style="8" customWidth="1"/>
    <col min="16" max="16384" width="9.140625" style="8" customWidth="1"/>
  </cols>
  <sheetData>
    <row r="1" spans="1:14" ht="12.75">
      <c r="A1" s="3"/>
      <c r="B1" s="3"/>
      <c r="C1" s="3"/>
      <c r="D1" s="3"/>
      <c r="E1" s="3"/>
      <c r="F1" s="3"/>
      <c r="G1" s="3"/>
      <c r="H1" s="3"/>
      <c r="I1" s="3"/>
      <c r="J1" s="3"/>
      <c r="K1" s="3"/>
      <c r="L1" s="3"/>
      <c r="M1" s="153"/>
      <c r="N1" s="182"/>
    </row>
    <row r="2" spans="1:18" ht="12.75">
      <c r="A2" s="2" t="s">
        <v>62</v>
      </c>
      <c r="B2" s="3"/>
      <c r="C2" s="3"/>
      <c r="D2" s="3"/>
      <c r="E2" s="3"/>
      <c r="F2" s="3"/>
      <c r="G2" s="3"/>
      <c r="H2" s="3"/>
      <c r="I2" s="3"/>
      <c r="J2" s="3"/>
      <c r="K2" s="3"/>
      <c r="L2" s="3"/>
      <c r="M2" s="5"/>
      <c r="N2" s="6"/>
      <c r="O2"/>
      <c r="P2"/>
      <c r="Q2"/>
      <c r="R2"/>
    </row>
    <row r="3" spans="1:18" ht="12.75">
      <c r="A3" s="154"/>
      <c r="B3" s="158"/>
      <c r="C3" s="158"/>
      <c r="D3" s="158"/>
      <c r="E3" s="158"/>
      <c r="F3" s="158"/>
      <c r="G3" s="158"/>
      <c r="H3" s="158"/>
      <c r="I3" s="158"/>
      <c r="J3" s="158"/>
      <c r="K3" s="158"/>
      <c r="L3" s="158"/>
      <c r="M3" s="193"/>
      <c r="N3" s="194"/>
      <c r="O3"/>
      <c r="P3"/>
      <c r="Q3"/>
      <c r="R3"/>
    </row>
    <row r="4" spans="1:18" ht="12.75">
      <c r="A4" s="152" t="s">
        <v>63</v>
      </c>
      <c r="B4" s="462" t="s">
        <v>599</v>
      </c>
      <c r="C4" s="462"/>
      <c r="D4" s="462"/>
      <c r="E4" s="462"/>
      <c r="F4" s="459" t="s">
        <v>64</v>
      </c>
      <c r="G4" s="459"/>
      <c r="H4" s="459" t="s">
        <v>65</v>
      </c>
      <c r="I4" s="459"/>
      <c r="J4" s="460" t="s">
        <v>66</v>
      </c>
      <c r="K4" s="460"/>
      <c r="L4" s="157" t="s">
        <v>628</v>
      </c>
      <c r="M4" s="3"/>
      <c r="N4" s="460" t="s">
        <v>67</v>
      </c>
      <c r="O4" s="460"/>
      <c r="P4"/>
      <c r="Q4"/>
      <c r="R4"/>
    </row>
    <row r="5" spans="1:18" ht="12.75">
      <c r="A5" s="195"/>
      <c r="B5" s="459">
        <v>2006</v>
      </c>
      <c r="C5" s="459"/>
      <c r="D5" s="461">
        <v>2005</v>
      </c>
      <c r="E5" s="461"/>
      <c r="F5" s="461"/>
      <c r="G5" s="461"/>
      <c r="H5" s="183"/>
      <c r="I5" s="183"/>
      <c r="J5" s="159"/>
      <c r="K5" s="158"/>
      <c r="L5" s="159"/>
      <c r="M5" s="158"/>
      <c r="N5" s="159"/>
      <c r="O5" s="158"/>
      <c r="P5"/>
      <c r="Q5"/>
      <c r="R5"/>
    </row>
    <row r="6" spans="1:18" ht="12.75">
      <c r="A6" s="182"/>
      <c r="B6" s="184" t="s">
        <v>68</v>
      </c>
      <c r="C6" s="184" t="s">
        <v>9</v>
      </c>
      <c r="D6" s="184" t="s">
        <v>68</v>
      </c>
      <c r="E6" s="184" t="s">
        <v>9</v>
      </c>
      <c r="F6" s="157" t="s">
        <v>8</v>
      </c>
      <c r="G6" s="157" t="s">
        <v>9</v>
      </c>
      <c r="H6" s="157" t="s">
        <v>8</v>
      </c>
      <c r="I6" s="157" t="s">
        <v>9</v>
      </c>
      <c r="J6" s="157" t="s">
        <v>8</v>
      </c>
      <c r="K6" s="157" t="s">
        <v>9</v>
      </c>
      <c r="L6" s="157" t="s">
        <v>8</v>
      </c>
      <c r="M6" s="157" t="s">
        <v>9</v>
      </c>
      <c r="N6" s="157" t="s">
        <v>8</v>
      </c>
      <c r="O6" s="157" t="s">
        <v>9</v>
      </c>
      <c r="P6"/>
      <c r="Q6"/>
      <c r="R6"/>
    </row>
    <row r="7" spans="1:18" ht="12.75">
      <c r="A7" s="195"/>
      <c r="B7" s="186" t="s">
        <v>69</v>
      </c>
      <c r="C7" s="186"/>
      <c r="D7" s="186" t="s">
        <v>69</v>
      </c>
      <c r="E7" s="186"/>
      <c r="F7" s="159" t="s">
        <v>69</v>
      </c>
      <c r="G7" s="158"/>
      <c r="H7" s="159" t="s">
        <v>69</v>
      </c>
      <c r="I7" s="158"/>
      <c r="J7" s="159" t="s">
        <v>69</v>
      </c>
      <c r="K7" s="158"/>
      <c r="L7" s="159" t="s">
        <v>69</v>
      </c>
      <c r="M7" s="158"/>
      <c r="N7" s="159" t="s">
        <v>69</v>
      </c>
      <c r="O7" s="158"/>
      <c r="P7"/>
      <c r="Q7"/>
      <c r="R7"/>
    </row>
    <row r="8" spans="1:18" ht="12.75">
      <c r="A8" s="196">
        <v>1</v>
      </c>
      <c r="B8" s="207" t="s">
        <v>70</v>
      </c>
      <c r="C8" s="207" t="s">
        <v>71</v>
      </c>
      <c r="D8" s="207" t="s">
        <v>72</v>
      </c>
      <c r="E8" s="207" t="s">
        <v>73</v>
      </c>
      <c r="F8" s="197">
        <v>2</v>
      </c>
      <c r="G8" s="197">
        <v>3</v>
      </c>
      <c r="H8" s="197">
        <v>6</v>
      </c>
      <c r="I8" s="197">
        <v>7</v>
      </c>
      <c r="J8" s="197">
        <v>8</v>
      </c>
      <c r="K8" s="197">
        <v>9</v>
      </c>
      <c r="L8" s="197">
        <v>10</v>
      </c>
      <c r="M8" s="197">
        <v>11</v>
      </c>
      <c r="N8" s="197">
        <v>12</v>
      </c>
      <c r="O8" s="198">
        <v>13</v>
      </c>
      <c r="P8"/>
      <c r="Q8"/>
      <c r="R8"/>
    </row>
    <row r="9" spans="1:18" ht="12.75">
      <c r="A9" s="178"/>
      <c r="B9"/>
      <c r="C9"/>
      <c r="D9"/>
      <c r="E9"/>
      <c r="F9"/>
      <c r="G9"/>
      <c r="H9"/>
      <c r="I9"/>
      <c r="J9" s="3"/>
      <c r="K9" s="3"/>
      <c r="L9" s="3"/>
      <c r="M9" s="3"/>
      <c r="N9" s="3"/>
      <c r="O9" s="3"/>
      <c r="P9"/>
      <c r="Q9"/>
      <c r="R9"/>
    </row>
    <row r="10" spans="1:18" ht="12.75">
      <c r="A10" s="152" t="s">
        <v>74</v>
      </c>
      <c r="B10" s="208">
        <v>50</v>
      </c>
      <c r="C10" s="208">
        <v>12769.8</v>
      </c>
      <c r="D10" s="199">
        <v>51</v>
      </c>
      <c r="E10" s="200">
        <v>5785</v>
      </c>
      <c r="F10" s="184">
        <v>128</v>
      </c>
      <c r="G10" s="209">
        <v>20899.3</v>
      </c>
      <c r="H10" s="3">
        <v>51</v>
      </c>
      <c r="I10" s="165">
        <v>12004</v>
      </c>
      <c r="J10" s="3">
        <v>35</v>
      </c>
      <c r="K10" s="3">
        <v>2323</v>
      </c>
      <c r="L10" s="3">
        <v>5</v>
      </c>
      <c r="M10" s="3">
        <v>460.2</v>
      </c>
      <c r="N10" s="3">
        <v>6</v>
      </c>
      <c r="O10" s="3">
        <v>860.4</v>
      </c>
      <c r="P10"/>
      <c r="Q10"/>
      <c r="R10"/>
    </row>
    <row r="11" spans="1:18" ht="12.75">
      <c r="A11" s="152"/>
      <c r="B11" s="210">
        <v>48</v>
      </c>
      <c r="C11" s="211">
        <v>4332</v>
      </c>
      <c r="D11" s="201">
        <v>43</v>
      </c>
      <c r="E11" s="202">
        <v>4565.6</v>
      </c>
      <c r="F11" s="212">
        <v>118</v>
      </c>
      <c r="G11" s="213">
        <v>18793</v>
      </c>
      <c r="H11" s="203">
        <v>46</v>
      </c>
      <c r="I11" s="163">
        <v>11048.9</v>
      </c>
      <c r="J11" s="203">
        <v>24</v>
      </c>
      <c r="K11" s="163">
        <v>1613.1</v>
      </c>
      <c r="L11" s="163" t="s">
        <v>73</v>
      </c>
      <c r="M11" s="163" t="s">
        <v>75</v>
      </c>
      <c r="N11" s="163" t="s">
        <v>71</v>
      </c>
      <c r="O11" s="163" t="s">
        <v>76</v>
      </c>
      <c r="P11"/>
      <c r="Q11"/>
      <c r="R11"/>
    </row>
    <row r="12" spans="1:18" ht="12.75">
      <c r="A12" s="152" t="s">
        <v>77</v>
      </c>
      <c r="B12" s="208">
        <v>30</v>
      </c>
      <c r="C12" s="208">
        <v>12141.1</v>
      </c>
      <c r="D12" s="267">
        <v>32</v>
      </c>
      <c r="E12" s="200">
        <v>4871</v>
      </c>
      <c r="F12" s="184">
        <v>92</v>
      </c>
      <c r="G12" s="209">
        <v>16801.4</v>
      </c>
      <c r="H12" s="3">
        <v>25</v>
      </c>
      <c r="I12" s="165">
        <v>8389</v>
      </c>
      <c r="J12" s="3">
        <v>14</v>
      </c>
      <c r="K12" s="3">
        <v>1470</v>
      </c>
      <c r="L12" s="3">
        <v>3</v>
      </c>
      <c r="M12" s="3">
        <v>206.7</v>
      </c>
      <c r="N12" s="3">
        <v>4</v>
      </c>
      <c r="O12" s="3">
        <v>852.7</v>
      </c>
      <c r="P12"/>
      <c r="Q12"/>
      <c r="R12"/>
    </row>
    <row r="13" spans="1:18" ht="12.75">
      <c r="A13" s="152"/>
      <c r="B13" s="210">
        <v>30</v>
      </c>
      <c r="C13" s="211">
        <v>3815.2</v>
      </c>
      <c r="D13" s="201">
        <v>30</v>
      </c>
      <c r="E13" s="202">
        <v>4151.7</v>
      </c>
      <c r="F13" s="212">
        <v>89</v>
      </c>
      <c r="G13" s="213">
        <v>15354.5</v>
      </c>
      <c r="H13" s="203">
        <v>24</v>
      </c>
      <c r="I13" s="163">
        <v>8009.5</v>
      </c>
      <c r="J13" s="163" t="s">
        <v>78</v>
      </c>
      <c r="K13" s="163" t="s">
        <v>79</v>
      </c>
      <c r="L13" s="163" t="s">
        <v>71</v>
      </c>
      <c r="M13" s="3" t="s">
        <v>80</v>
      </c>
      <c r="N13" s="3" t="s">
        <v>70</v>
      </c>
      <c r="O13" s="3" t="s">
        <v>81</v>
      </c>
      <c r="P13"/>
      <c r="Q13"/>
      <c r="R13"/>
    </row>
    <row r="14" spans="1:18" ht="12.75">
      <c r="A14" s="152" t="s">
        <v>82</v>
      </c>
      <c r="B14" s="208">
        <v>20</v>
      </c>
      <c r="C14" s="208">
        <v>628.7</v>
      </c>
      <c r="D14" s="199">
        <v>19</v>
      </c>
      <c r="E14" s="200">
        <v>914</v>
      </c>
      <c r="F14" s="3">
        <v>36</v>
      </c>
      <c r="G14" s="165">
        <v>4097.9</v>
      </c>
      <c r="H14" s="3">
        <v>26</v>
      </c>
      <c r="I14" s="165">
        <v>3615</v>
      </c>
      <c r="J14" s="3">
        <v>21</v>
      </c>
      <c r="K14" s="3">
        <v>853</v>
      </c>
      <c r="L14" s="3">
        <v>2</v>
      </c>
      <c r="M14" s="3">
        <v>253.5</v>
      </c>
      <c r="N14" s="3">
        <v>2</v>
      </c>
      <c r="O14" s="3">
        <v>7.7</v>
      </c>
      <c r="P14"/>
      <c r="Q14"/>
      <c r="R14"/>
    </row>
    <row r="15" spans="1:18" ht="12.75">
      <c r="A15" s="152"/>
      <c r="B15" s="210">
        <v>18</v>
      </c>
      <c r="C15" s="211">
        <v>516.8</v>
      </c>
      <c r="D15" s="201">
        <v>13</v>
      </c>
      <c r="E15" s="202">
        <v>413.9</v>
      </c>
      <c r="F15" s="203">
        <v>29</v>
      </c>
      <c r="G15" s="163">
        <v>3438.5</v>
      </c>
      <c r="H15" s="203">
        <v>22</v>
      </c>
      <c r="I15" s="163">
        <v>3039.4</v>
      </c>
      <c r="J15" s="163">
        <v>15</v>
      </c>
      <c r="K15" s="163">
        <v>525.7</v>
      </c>
      <c r="L15" s="3" t="s">
        <v>70</v>
      </c>
      <c r="M15" s="3" t="s">
        <v>83</v>
      </c>
      <c r="N15" s="3" t="s">
        <v>84</v>
      </c>
      <c r="O15" s="3" t="s">
        <v>85</v>
      </c>
      <c r="P15"/>
      <c r="Q15"/>
      <c r="R15"/>
    </row>
    <row r="16" spans="1:18" ht="12.75">
      <c r="A16" s="152" t="s">
        <v>86</v>
      </c>
      <c r="B16" s="199" t="s">
        <v>26</v>
      </c>
      <c r="C16" s="199" t="s">
        <v>26</v>
      </c>
      <c r="D16" s="199" t="s">
        <v>26</v>
      </c>
      <c r="E16" s="199" t="s">
        <v>26</v>
      </c>
      <c r="F16" s="3">
        <v>1</v>
      </c>
      <c r="G16" s="165">
        <v>10</v>
      </c>
      <c r="H16" s="3" t="s">
        <v>26</v>
      </c>
      <c r="I16" s="3" t="s">
        <v>26</v>
      </c>
      <c r="J16" s="3" t="s">
        <v>26</v>
      </c>
      <c r="K16" s="3" t="s">
        <v>26</v>
      </c>
      <c r="L16" s="3" t="s">
        <v>26</v>
      </c>
      <c r="M16" s="3" t="s">
        <v>26</v>
      </c>
      <c r="N16" s="3" t="s">
        <v>26</v>
      </c>
      <c r="O16" s="3" t="s">
        <v>26</v>
      </c>
      <c r="P16"/>
      <c r="Q16"/>
      <c r="R16"/>
    </row>
    <row r="17" spans="1:18" ht="12.75">
      <c r="A17" s="152" t="s">
        <v>77</v>
      </c>
      <c r="B17" s="199" t="s">
        <v>26</v>
      </c>
      <c r="C17" s="199" t="s">
        <v>26</v>
      </c>
      <c r="D17" s="199" t="s">
        <v>26</v>
      </c>
      <c r="E17" s="199" t="s">
        <v>26</v>
      </c>
      <c r="F17" s="3">
        <v>1</v>
      </c>
      <c r="G17" s="165">
        <v>10</v>
      </c>
      <c r="H17" s="3" t="s">
        <v>26</v>
      </c>
      <c r="I17" s="3" t="s">
        <v>26</v>
      </c>
      <c r="J17" s="3" t="s">
        <v>26</v>
      </c>
      <c r="K17" s="3" t="s">
        <v>26</v>
      </c>
      <c r="L17" s="3" t="s">
        <v>26</v>
      </c>
      <c r="M17" s="3" t="s">
        <v>26</v>
      </c>
      <c r="N17" s="3" t="s">
        <v>26</v>
      </c>
      <c r="O17" s="3" t="s">
        <v>26</v>
      </c>
      <c r="P17"/>
      <c r="Q17"/>
      <c r="R17"/>
    </row>
    <row r="18" spans="1:18" ht="12.75">
      <c r="A18" s="152" t="s">
        <v>82</v>
      </c>
      <c r="B18" s="199" t="s">
        <v>26</v>
      </c>
      <c r="C18" s="199" t="s">
        <v>26</v>
      </c>
      <c r="D18" s="199" t="s">
        <v>26</v>
      </c>
      <c r="E18" s="199" t="s">
        <v>26</v>
      </c>
      <c r="F18" s="3" t="s">
        <v>26</v>
      </c>
      <c r="G18" s="165" t="s">
        <v>26</v>
      </c>
      <c r="H18" s="3" t="s">
        <v>26</v>
      </c>
      <c r="I18" s="3" t="s">
        <v>26</v>
      </c>
      <c r="J18" s="3" t="s">
        <v>26</v>
      </c>
      <c r="K18" s="3" t="s">
        <v>26</v>
      </c>
      <c r="L18" s="3" t="s">
        <v>26</v>
      </c>
      <c r="M18" s="3" t="s">
        <v>26</v>
      </c>
      <c r="N18" s="3" t="s">
        <v>26</v>
      </c>
      <c r="O18" s="3" t="s">
        <v>26</v>
      </c>
      <c r="P18"/>
      <c r="Q18"/>
      <c r="R18"/>
    </row>
    <row r="19" spans="1:18" ht="12.75">
      <c r="A19" s="152" t="s">
        <v>87</v>
      </c>
      <c r="B19" s="199" t="s">
        <v>26</v>
      </c>
      <c r="C19" s="199" t="s">
        <v>26</v>
      </c>
      <c r="D19" s="199">
        <v>1</v>
      </c>
      <c r="E19" s="199">
        <v>118.1</v>
      </c>
      <c r="F19" s="3">
        <v>2</v>
      </c>
      <c r="G19" s="165">
        <v>245.1</v>
      </c>
      <c r="H19" s="3" t="s">
        <v>26</v>
      </c>
      <c r="I19" s="3" t="s">
        <v>26</v>
      </c>
      <c r="J19" s="3" t="s">
        <v>26</v>
      </c>
      <c r="K19" s="3" t="s">
        <v>26</v>
      </c>
      <c r="L19" s="3">
        <v>1</v>
      </c>
      <c r="M19" s="3">
        <v>217.5</v>
      </c>
      <c r="N19" s="3">
        <v>4</v>
      </c>
      <c r="O19" s="165">
        <v>774</v>
      </c>
      <c r="P19"/>
      <c r="Q19"/>
      <c r="R19"/>
    </row>
    <row r="20" spans="1:18" ht="12.75">
      <c r="A20" s="152" t="s">
        <v>88</v>
      </c>
      <c r="B20" s="199" t="s">
        <v>26</v>
      </c>
      <c r="C20" s="199" t="s">
        <v>26</v>
      </c>
      <c r="D20" s="199" t="s">
        <v>26</v>
      </c>
      <c r="E20" s="199" t="s">
        <v>26</v>
      </c>
      <c r="F20" s="3">
        <v>1</v>
      </c>
      <c r="G20" s="165">
        <v>127</v>
      </c>
      <c r="H20" s="3" t="s">
        <v>26</v>
      </c>
      <c r="I20" s="3" t="s">
        <v>26</v>
      </c>
      <c r="J20" s="3" t="s">
        <v>26</v>
      </c>
      <c r="K20" s="3" t="s">
        <v>26</v>
      </c>
      <c r="L20" s="3" t="s">
        <v>26</v>
      </c>
      <c r="M20" s="3" t="s">
        <v>26</v>
      </c>
      <c r="N20" s="3">
        <v>1</v>
      </c>
      <c r="O20" s="3">
        <v>69.5</v>
      </c>
      <c r="P20"/>
      <c r="Q20"/>
      <c r="R20"/>
    </row>
    <row r="21" spans="1:18" ht="12.75">
      <c r="A21" s="152" t="s">
        <v>589</v>
      </c>
      <c r="B21" s="199" t="s">
        <v>26</v>
      </c>
      <c r="C21" s="199" t="s">
        <v>26</v>
      </c>
      <c r="D21" s="199">
        <v>1</v>
      </c>
      <c r="E21" s="199">
        <v>118.1</v>
      </c>
      <c r="F21" s="3">
        <v>1</v>
      </c>
      <c r="G21" s="165">
        <v>118.1</v>
      </c>
      <c r="H21" s="3" t="s">
        <v>26</v>
      </c>
      <c r="I21" s="3" t="s">
        <v>26</v>
      </c>
      <c r="J21" s="3" t="s">
        <v>26</v>
      </c>
      <c r="K21" s="3" t="s">
        <v>26</v>
      </c>
      <c r="L21" s="3">
        <v>1</v>
      </c>
      <c r="M21" s="3">
        <v>217.5</v>
      </c>
      <c r="N21" s="3">
        <v>3</v>
      </c>
      <c r="O21" s="3">
        <v>704.5</v>
      </c>
      <c r="P21"/>
      <c r="Q21"/>
      <c r="R21"/>
    </row>
    <row r="22" spans="1:18" ht="12.75">
      <c r="A22" s="152" t="s">
        <v>89</v>
      </c>
      <c r="B22" s="199" t="s">
        <v>26</v>
      </c>
      <c r="C22" s="199" t="s">
        <v>26</v>
      </c>
      <c r="D22" s="199" t="s">
        <v>26</v>
      </c>
      <c r="E22" s="199" t="s">
        <v>26</v>
      </c>
      <c r="F22" s="3" t="s">
        <v>26</v>
      </c>
      <c r="G22" s="165" t="s">
        <v>26</v>
      </c>
      <c r="H22" s="3" t="s">
        <v>26</v>
      </c>
      <c r="I22" s="3" t="s">
        <v>26</v>
      </c>
      <c r="J22" s="3" t="s">
        <v>26</v>
      </c>
      <c r="K22" s="3" t="s">
        <v>26</v>
      </c>
      <c r="L22" s="3">
        <v>1</v>
      </c>
      <c r="M22" s="3">
        <v>217.5</v>
      </c>
      <c r="N22" s="3">
        <v>3</v>
      </c>
      <c r="O22" s="3">
        <v>518.1</v>
      </c>
      <c r="P22"/>
      <c r="Q22"/>
      <c r="R22"/>
    </row>
    <row r="23" spans="1:18" ht="12.75">
      <c r="A23" s="152" t="s">
        <v>88</v>
      </c>
      <c r="B23" s="199" t="s">
        <v>26</v>
      </c>
      <c r="C23" s="199" t="s">
        <v>26</v>
      </c>
      <c r="D23" s="199" t="s">
        <v>26</v>
      </c>
      <c r="E23" s="199" t="s">
        <v>26</v>
      </c>
      <c r="F23" s="3" t="s">
        <v>26</v>
      </c>
      <c r="G23" s="165" t="s">
        <v>26</v>
      </c>
      <c r="H23" s="3" t="s">
        <v>26</v>
      </c>
      <c r="I23" s="3" t="s">
        <v>26</v>
      </c>
      <c r="J23" s="3" t="s">
        <v>26</v>
      </c>
      <c r="K23" s="3" t="s">
        <v>26</v>
      </c>
      <c r="L23" s="3" t="s">
        <v>26</v>
      </c>
      <c r="M23" s="3" t="s">
        <v>26</v>
      </c>
      <c r="N23" s="3">
        <v>1</v>
      </c>
      <c r="O23" s="3">
        <v>69.5</v>
      </c>
      <c r="P23"/>
      <c r="Q23"/>
      <c r="R23"/>
    </row>
    <row r="24" spans="1:18" ht="12.75">
      <c r="A24" s="152" t="s">
        <v>90</v>
      </c>
      <c r="B24" s="199" t="s">
        <v>26</v>
      </c>
      <c r="C24" s="199" t="s">
        <v>26</v>
      </c>
      <c r="D24" s="199" t="s">
        <v>26</v>
      </c>
      <c r="E24" s="199" t="s">
        <v>26</v>
      </c>
      <c r="F24" s="3" t="s">
        <v>26</v>
      </c>
      <c r="G24" s="165" t="s">
        <v>26</v>
      </c>
      <c r="H24" s="3" t="s">
        <v>26</v>
      </c>
      <c r="I24" s="3" t="s">
        <v>26</v>
      </c>
      <c r="J24" s="3" t="s">
        <v>26</v>
      </c>
      <c r="K24" s="3" t="s">
        <v>26</v>
      </c>
      <c r="L24" s="3">
        <v>1</v>
      </c>
      <c r="M24" s="3">
        <v>217.5</v>
      </c>
      <c r="N24" s="3">
        <v>2</v>
      </c>
      <c r="O24" s="3">
        <v>448.6</v>
      </c>
      <c r="P24"/>
      <c r="Q24"/>
      <c r="R24"/>
    </row>
    <row r="25" spans="1:18" ht="12.75">
      <c r="A25" s="152" t="s">
        <v>91</v>
      </c>
      <c r="B25" s="199" t="s">
        <v>26</v>
      </c>
      <c r="C25" s="199" t="s">
        <v>26</v>
      </c>
      <c r="D25" s="199">
        <v>1</v>
      </c>
      <c r="E25" s="199">
        <v>118.1</v>
      </c>
      <c r="F25" s="3">
        <v>2</v>
      </c>
      <c r="G25" s="165">
        <v>245.1</v>
      </c>
      <c r="H25" s="3" t="s">
        <v>26</v>
      </c>
      <c r="I25" s="3" t="s">
        <v>26</v>
      </c>
      <c r="J25" s="3" t="s">
        <v>26</v>
      </c>
      <c r="K25" s="3" t="s">
        <v>26</v>
      </c>
      <c r="L25" s="3" t="s">
        <v>26</v>
      </c>
      <c r="M25" s="3" t="s">
        <v>26</v>
      </c>
      <c r="N25" s="3">
        <v>1</v>
      </c>
      <c r="O25" s="3">
        <v>255.9</v>
      </c>
      <c r="P25"/>
      <c r="Q25"/>
      <c r="R25"/>
    </row>
    <row r="26" spans="1:18" ht="12.75">
      <c r="A26" s="152" t="s">
        <v>88</v>
      </c>
      <c r="B26" s="199" t="s">
        <v>26</v>
      </c>
      <c r="C26" s="199" t="s">
        <v>26</v>
      </c>
      <c r="D26" s="199" t="s">
        <v>26</v>
      </c>
      <c r="E26" s="199" t="s">
        <v>26</v>
      </c>
      <c r="F26" s="3">
        <v>1</v>
      </c>
      <c r="G26" s="165">
        <v>127</v>
      </c>
      <c r="H26" s="3" t="s">
        <v>26</v>
      </c>
      <c r="I26" s="3" t="s">
        <v>26</v>
      </c>
      <c r="J26" s="3" t="s">
        <v>26</v>
      </c>
      <c r="K26" s="3" t="s">
        <v>26</v>
      </c>
      <c r="L26" s="3" t="s">
        <v>26</v>
      </c>
      <c r="M26" s="3" t="s">
        <v>26</v>
      </c>
      <c r="N26" s="3" t="s">
        <v>26</v>
      </c>
      <c r="O26" s="3" t="s">
        <v>26</v>
      </c>
      <c r="P26"/>
      <c r="Q26"/>
      <c r="R26"/>
    </row>
    <row r="27" spans="1:18" ht="12.75">
      <c r="A27" s="152" t="s">
        <v>90</v>
      </c>
      <c r="B27" s="199" t="s">
        <v>26</v>
      </c>
      <c r="C27" s="199" t="s">
        <v>26</v>
      </c>
      <c r="D27" s="199">
        <v>1</v>
      </c>
      <c r="E27" s="199">
        <v>118.1</v>
      </c>
      <c r="F27" s="3">
        <v>1</v>
      </c>
      <c r="G27" s="165">
        <v>118.1</v>
      </c>
      <c r="H27" s="3" t="s">
        <v>26</v>
      </c>
      <c r="I27" s="3" t="s">
        <v>26</v>
      </c>
      <c r="J27" s="3" t="s">
        <v>26</v>
      </c>
      <c r="K27" s="3" t="s">
        <v>26</v>
      </c>
      <c r="L27" s="3" t="s">
        <v>26</v>
      </c>
      <c r="M27" s="3" t="s">
        <v>26</v>
      </c>
      <c r="N27" s="3">
        <v>1</v>
      </c>
      <c r="O27" s="3">
        <v>255.9</v>
      </c>
      <c r="P27"/>
      <c r="Q27"/>
      <c r="R27"/>
    </row>
    <row r="28" spans="1:18" ht="12.75">
      <c r="A28" s="152" t="s">
        <v>92</v>
      </c>
      <c r="B28" s="199" t="s">
        <v>26</v>
      </c>
      <c r="C28" s="199" t="s">
        <v>26</v>
      </c>
      <c r="D28" s="199" t="s">
        <v>26</v>
      </c>
      <c r="E28" s="199" t="s">
        <v>26</v>
      </c>
      <c r="F28" s="3" t="s">
        <v>26</v>
      </c>
      <c r="G28" s="165" t="s">
        <v>26</v>
      </c>
      <c r="H28" s="3">
        <v>3</v>
      </c>
      <c r="I28" s="165">
        <v>1478</v>
      </c>
      <c r="J28" s="3">
        <v>3</v>
      </c>
      <c r="K28" s="165">
        <v>1352</v>
      </c>
      <c r="L28" s="3">
        <v>3</v>
      </c>
      <c r="M28" s="165">
        <v>1200</v>
      </c>
      <c r="N28" s="3">
        <v>9</v>
      </c>
      <c r="O28" s="165">
        <v>4058</v>
      </c>
      <c r="P28"/>
      <c r="Q28"/>
      <c r="R28"/>
    </row>
    <row r="29" spans="1:18" ht="12.75">
      <c r="A29" s="152" t="s">
        <v>88</v>
      </c>
      <c r="B29" s="199" t="s">
        <v>26</v>
      </c>
      <c r="C29" s="199" t="s">
        <v>26</v>
      </c>
      <c r="D29" s="199" t="s">
        <v>26</v>
      </c>
      <c r="E29" s="199" t="s">
        <v>26</v>
      </c>
      <c r="F29" s="3" t="s">
        <v>26</v>
      </c>
      <c r="G29" s="165" t="s">
        <v>26</v>
      </c>
      <c r="H29" s="3">
        <v>3</v>
      </c>
      <c r="I29" s="165">
        <v>1478</v>
      </c>
      <c r="J29" s="3">
        <v>3</v>
      </c>
      <c r="K29" s="165">
        <v>1352</v>
      </c>
      <c r="L29" s="3">
        <v>3</v>
      </c>
      <c r="M29" s="165">
        <v>1200</v>
      </c>
      <c r="N29" s="3">
        <v>9</v>
      </c>
      <c r="O29" s="165">
        <v>4058</v>
      </c>
      <c r="P29"/>
      <c r="Q29"/>
      <c r="R29"/>
    </row>
    <row r="30" spans="1:18" ht="12.75">
      <c r="A30" s="160" t="s">
        <v>90</v>
      </c>
      <c r="B30" s="199" t="s">
        <v>26</v>
      </c>
      <c r="C30" s="199" t="s">
        <v>26</v>
      </c>
      <c r="D30" s="199" t="s">
        <v>26</v>
      </c>
      <c r="E30" s="199" t="s">
        <v>26</v>
      </c>
      <c r="F30" s="3" t="s">
        <v>26</v>
      </c>
      <c r="G30" s="165" t="s">
        <v>26</v>
      </c>
      <c r="H30" s="3" t="s">
        <v>26</v>
      </c>
      <c r="I30" s="3" t="s">
        <v>26</v>
      </c>
      <c r="J30" s="194" t="s">
        <v>26</v>
      </c>
      <c r="K30" s="194" t="s">
        <v>26</v>
      </c>
      <c r="L30" s="194" t="s">
        <v>26</v>
      </c>
      <c r="M30" s="194" t="s">
        <v>26</v>
      </c>
      <c r="N30" s="194" t="s">
        <v>26</v>
      </c>
      <c r="O30" s="194" t="s">
        <v>26</v>
      </c>
      <c r="P30"/>
      <c r="Q30"/>
      <c r="R30"/>
    </row>
    <row r="31" spans="1:18" ht="12.75">
      <c r="A31" s="178"/>
      <c r="B31" s="208"/>
      <c r="C31" s="208"/>
      <c r="D31" s="199"/>
      <c r="E31" s="199"/>
      <c r="F31" s="184"/>
      <c r="G31" s="209"/>
      <c r="H31" s="3"/>
      <c r="I31" s="3"/>
      <c r="J31" s="3"/>
      <c r="K31" s="3"/>
      <c r="L31" s="3"/>
      <c r="M31" s="3"/>
      <c r="N31" s="3"/>
      <c r="O31" s="3"/>
      <c r="P31"/>
      <c r="Q31"/>
      <c r="R31"/>
    </row>
    <row r="32" spans="1:18" ht="12.75">
      <c r="A32" s="152" t="s">
        <v>93</v>
      </c>
      <c r="B32" s="208">
        <v>50</v>
      </c>
      <c r="C32" s="208">
        <v>12769.8</v>
      </c>
      <c r="D32" s="199">
        <v>52</v>
      </c>
      <c r="E32" s="200">
        <v>5903.1</v>
      </c>
      <c r="F32" s="184">
        <v>131</v>
      </c>
      <c r="G32" s="209">
        <v>21154.4</v>
      </c>
      <c r="H32" s="3">
        <v>54</v>
      </c>
      <c r="I32" s="165">
        <v>13482</v>
      </c>
      <c r="J32" s="3">
        <v>38</v>
      </c>
      <c r="K32" s="165">
        <v>3675</v>
      </c>
      <c r="L32" s="3">
        <v>9</v>
      </c>
      <c r="M32" s="3">
        <v>1877.7</v>
      </c>
      <c r="N32" s="3">
        <v>19</v>
      </c>
      <c r="O32" s="3">
        <v>5692.4</v>
      </c>
      <c r="P32"/>
      <c r="Q32"/>
      <c r="R32"/>
    </row>
    <row r="33" spans="1:18" ht="12.75">
      <c r="A33" s="152" t="s">
        <v>88</v>
      </c>
      <c r="B33" s="208">
        <v>30</v>
      </c>
      <c r="C33" s="208">
        <v>12141.1</v>
      </c>
      <c r="D33" s="199">
        <v>32</v>
      </c>
      <c r="E33" s="200">
        <v>4871</v>
      </c>
      <c r="F33" s="184">
        <v>94</v>
      </c>
      <c r="G33" s="209">
        <v>16938.4</v>
      </c>
      <c r="H33" s="3">
        <v>28</v>
      </c>
      <c r="I33" s="165">
        <v>9867</v>
      </c>
      <c r="J33" s="3">
        <v>17</v>
      </c>
      <c r="K33" s="165">
        <v>2822</v>
      </c>
      <c r="L33" s="3">
        <v>6</v>
      </c>
      <c r="M33" s="3">
        <v>1406.7</v>
      </c>
      <c r="N33" s="3">
        <v>14</v>
      </c>
      <c r="O33" s="3">
        <v>4980.2</v>
      </c>
      <c r="P33"/>
      <c r="Q33"/>
      <c r="R33"/>
    </row>
    <row r="34" spans="1:18" ht="12.75">
      <c r="A34" s="152" t="s">
        <v>90</v>
      </c>
      <c r="B34" s="208">
        <v>20</v>
      </c>
      <c r="C34" s="208">
        <v>628.7</v>
      </c>
      <c r="D34" s="199">
        <v>20</v>
      </c>
      <c r="E34" s="200">
        <v>1032.1</v>
      </c>
      <c r="F34" s="3">
        <v>37</v>
      </c>
      <c r="G34" s="165">
        <v>4216</v>
      </c>
      <c r="H34" s="194">
        <v>26</v>
      </c>
      <c r="I34" s="204">
        <v>3615</v>
      </c>
      <c r="J34" s="3">
        <v>21</v>
      </c>
      <c r="K34" s="165">
        <v>853</v>
      </c>
      <c r="L34" s="3">
        <v>3</v>
      </c>
      <c r="M34" s="165">
        <v>471</v>
      </c>
      <c r="N34" s="3">
        <v>5</v>
      </c>
      <c r="O34" s="3">
        <v>712.2</v>
      </c>
      <c r="P34"/>
      <c r="Q34"/>
      <c r="R34"/>
    </row>
    <row r="35" spans="1:18" ht="12.75">
      <c r="A35" s="154"/>
      <c r="B35" s="214"/>
      <c r="C35" s="214"/>
      <c r="D35" s="214"/>
      <c r="E35" s="214"/>
      <c r="F35" s="183"/>
      <c r="G35" s="183"/>
      <c r="H35" s="158"/>
      <c r="I35" s="158"/>
      <c r="J35" s="158"/>
      <c r="K35" s="158"/>
      <c r="L35" s="158"/>
      <c r="M35" s="158"/>
      <c r="N35" s="168"/>
      <c r="O35" s="168"/>
      <c r="P35"/>
      <c r="Q35"/>
      <c r="R35"/>
    </row>
    <row r="36" spans="1:18" ht="12.75">
      <c r="A36" s="177" t="s">
        <v>94</v>
      </c>
      <c r="B36" s="3"/>
      <c r="C36" s="3"/>
      <c r="D36" s="3"/>
      <c r="E36" s="3"/>
      <c r="F36" s="3"/>
      <c r="G36" s="3"/>
      <c r="H36" s="3"/>
      <c r="I36" s="3"/>
      <c r="J36" s="3"/>
      <c r="K36" s="3"/>
      <c r="L36" s="3"/>
      <c r="M36" s="5"/>
      <c r="N36" s="194"/>
      <c r="O36"/>
      <c r="P36"/>
      <c r="Q36"/>
      <c r="R36"/>
    </row>
    <row r="37" spans="1:18" ht="12.75">
      <c r="A37" s="205" t="s">
        <v>95</v>
      </c>
      <c r="B37" s="3"/>
      <c r="C37" s="3"/>
      <c r="D37" s="3"/>
      <c r="E37" s="3"/>
      <c r="F37" s="3"/>
      <c r="G37" s="3"/>
      <c r="H37" s="3"/>
      <c r="I37" s="3"/>
      <c r="J37" s="3"/>
      <c r="K37" s="3"/>
      <c r="L37" s="3"/>
      <c r="M37" s="178"/>
      <c r="N37" s="194"/>
      <c r="O37"/>
      <c r="P37"/>
      <c r="Q37"/>
      <c r="R37"/>
    </row>
    <row r="38" spans="1:18" ht="12.75">
      <c r="A38"/>
      <c r="B38" s="3"/>
      <c r="C38" s="3"/>
      <c r="D38" s="3"/>
      <c r="E38" s="3"/>
      <c r="F38" s="3"/>
      <c r="G38" s="3"/>
      <c r="H38" s="3"/>
      <c r="I38" s="3"/>
      <c r="J38" s="3"/>
      <c r="K38" s="3"/>
      <c r="L38" s="3"/>
      <c r="M38" s="178"/>
      <c r="N38" s="194"/>
      <c r="O38"/>
      <c r="P38"/>
      <c r="Q38"/>
      <c r="R38"/>
    </row>
    <row r="39" spans="1:18" ht="12.75">
      <c r="A39" s="158"/>
      <c r="B39" s="158"/>
      <c r="C39" s="158"/>
      <c r="D39" s="159"/>
      <c r="E39" s="158"/>
      <c r="F39" s="158"/>
      <c r="G39" s="158"/>
      <c r="H39" s="158"/>
      <c r="I39" s="158"/>
      <c r="J39" s="158"/>
      <c r="K39" s="158"/>
      <c r="L39" s="158"/>
      <c r="M39" s="154"/>
      <c r="N39" s="194"/>
      <c r="O39"/>
      <c r="P39"/>
      <c r="Q39"/>
      <c r="R39"/>
    </row>
    <row r="42" ht="12.75">
      <c r="A42" s="477" t="s">
        <v>664</v>
      </c>
    </row>
  </sheetData>
  <mergeCells count="8">
    <mergeCell ref="J4:K4"/>
    <mergeCell ref="N4:O4"/>
    <mergeCell ref="D5:E5"/>
    <mergeCell ref="F5:G5"/>
    <mergeCell ref="B4:E4"/>
    <mergeCell ref="H4:I4"/>
    <mergeCell ref="F4:G4"/>
    <mergeCell ref="B5:C5"/>
  </mergeCells>
  <hyperlinks>
    <hyperlink ref="A5" location="'BSE 200'!A1" tooltip="Time Series on BSE CD" display="BSE200 "/>
    <hyperlink ref="A2" location="'BSE TECK'!A1" display="BSE TECk "/>
    <hyperlink ref="A8" location="'CNX Nifty Junior'!A1" display="CNX Nifty Junior"/>
    <hyperlink ref="F8" location="'CNX Nifty Junior'!A1" display="CNX Nifty Junior"/>
    <hyperlink ref="G8" location="'CNX Nifty Junior'!A1" display="CNX Nifty Junior"/>
    <hyperlink ref="J8" location="'CNX Nifty Junior'!A1" display="CNX Nifty Junior"/>
    <hyperlink ref="K8" location="'CNX Nifty Junior'!A1" display="CNX Nifty Junior"/>
    <hyperlink ref="L8" location="'CNX Nifty Junior'!A1" display="CNX Nifty Junior"/>
    <hyperlink ref="M8" location="'CNX Nifty Junior'!A1" display="CNX Nifty Junior"/>
    <hyperlink ref="N8" location="'CNX Nifty Junior'!A1" display="CNX Nifty Junior"/>
    <hyperlink ref="O8" location="'CNX Nifty Junior'!A1" display="CNX Nifty Junior"/>
    <hyperlink ref="H8" location="'CNX Nifty Junior'!A1" display="CNX Nifty Junior"/>
    <hyperlink ref="I8" location="'CNX Nifty Junior'!A1" display="CNX Nifty Junior"/>
    <hyperlink ref="A42" location="'Table-13-a'!A1" display="Back"/>
  </hyperlink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R50"/>
  <sheetViews>
    <sheetView workbookViewId="0" topLeftCell="A1">
      <selection activeCell="A50" sqref="A50"/>
    </sheetView>
  </sheetViews>
  <sheetFormatPr defaultColWidth="9.140625" defaultRowHeight="12.75"/>
  <cols>
    <col min="1" max="1" width="20.00390625" style="8" customWidth="1"/>
    <col min="2" max="2" width="9.57421875" style="8" customWidth="1"/>
    <col min="3" max="4" width="9.140625" style="8" customWidth="1"/>
    <col min="5" max="5" width="8.140625" style="8" customWidth="1"/>
    <col min="6" max="6" width="9.00390625" style="8" customWidth="1"/>
    <col min="7" max="7" width="9.140625" style="8" customWidth="1"/>
    <col min="8" max="8" width="9.00390625" style="8" customWidth="1"/>
    <col min="9" max="9" width="8.28125" style="8" customWidth="1"/>
    <col min="10" max="11" width="8.57421875" style="8" customWidth="1"/>
    <col min="12" max="12" width="9.28125" style="8" customWidth="1"/>
    <col min="13" max="13" width="7.8515625" style="8" customWidth="1"/>
    <col min="14" max="16384" width="9.140625" style="8" customWidth="1"/>
  </cols>
  <sheetData>
    <row r="1" spans="1:18" ht="12.75">
      <c r="A1" s="108" t="s">
        <v>96</v>
      </c>
      <c r="B1" s="183"/>
      <c r="C1" s="183"/>
      <c r="D1" s="183"/>
      <c r="E1" s="183"/>
      <c r="F1" s="183"/>
      <c r="G1" s="183"/>
      <c r="H1" s="183"/>
      <c r="I1" s="183"/>
      <c r="J1" s="183"/>
      <c r="K1" s="183"/>
      <c r="L1" s="229" t="s">
        <v>97</v>
      </c>
      <c r="M1" s="230"/>
      <c r="N1" s="231"/>
      <c r="O1"/>
      <c r="P1"/>
      <c r="Q1"/>
      <c r="R1"/>
    </row>
    <row r="2" spans="1:18" ht="12.75">
      <c r="A2" t="s">
        <v>98</v>
      </c>
      <c r="B2" s="463" t="s">
        <v>93</v>
      </c>
      <c r="C2" s="463"/>
      <c r="D2" s="459" t="s">
        <v>99</v>
      </c>
      <c r="E2" s="459"/>
      <c r="F2" s="459"/>
      <c r="G2" s="459"/>
      <c r="H2" s="459"/>
      <c r="I2" s="459"/>
      <c r="J2" s="459"/>
      <c r="K2" s="459"/>
      <c r="L2" s="459"/>
      <c r="M2" s="459"/>
      <c r="N2" s="190"/>
      <c r="O2"/>
      <c r="P2"/>
      <c r="Q2"/>
      <c r="R2"/>
    </row>
    <row r="3" spans="1:18" ht="12.75">
      <c r="A3"/>
      <c r="B3" s="232" t="s">
        <v>100</v>
      </c>
      <c r="C3" s="190"/>
      <c r="D3" s="233" t="s">
        <v>101</v>
      </c>
      <c r="E3" s="190"/>
      <c r="F3" s="190"/>
      <c r="G3" s="190"/>
      <c r="H3" s="190"/>
      <c r="I3" s="190"/>
      <c r="J3" s="232" t="s">
        <v>100</v>
      </c>
      <c r="K3" s="190"/>
      <c r="L3" s="232" t="s">
        <v>102</v>
      </c>
      <c r="M3" s="232"/>
      <c r="N3" s="232"/>
      <c r="O3"/>
      <c r="P3"/>
      <c r="Q3"/>
      <c r="R3"/>
    </row>
    <row r="4" spans="1:18" ht="12.75">
      <c r="A4"/>
      <c r="B4" s="231"/>
      <c r="C4" s="231"/>
      <c r="D4" s="464" t="s">
        <v>103</v>
      </c>
      <c r="E4" s="464"/>
      <c r="F4" s="464"/>
      <c r="G4" s="464"/>
      <c r="H4" s="464" t="s">
        <v>104</v>
      </c>
      <c r="I4" s="464"/>
      <c r="J4" s="464" t="s">
        <v>92</v>
      </c>
      <c r="K4" s="464"/>
      <c r="L4" s="464" t="s">
        <v>105</v>
      </c>
      <c r="M4" s="464"/>
      <c r="N4" s="190"/>
      <c r="O4"/>
      <c r="P4"/>
      <c r="Q4"/>
      <c r="R4"/>
    </row>
    <row r="5" spans="1:18" ht="12.75">
      <c r="A5"/>
      <c r="B5" s="232"/>
      <c r="C5" s="190"/>
      <c r="D5" s="232" t="s">
        <v>106</v>
      </c>
      <c r="E5" s="190"/>
      <c r="F5" s="232" t="s">
        <v>107</v>
      </c>
      <c r="G5" s="190"/>
      <c r="H5" s="232" t="s">
        <v>108</v>
      </c>
      <c r="I5" s="190"/>
      <c r="J5" s="232" t="s">
        <v>100</v>
      </c>
      <c r="K5" s="190"/>
      <c r="L5" s="232" t="s">
        <v>102</v>
      </c>
      <c r="M5" s="232"/>
      <c r="N5" s="232"/>
      <c r="O5"/>
      <c r="P5"/>
      <c r="Q5"/>
      <c r="R5"/>
    </row>
    <row r="6" spans="1:18" ht="12.75">
      <c r="A6"/>
      <c r="B6" s="183"/>
      <c r="C6" s="183"/>
      <c r="D6" s="461" t="s">
        <v>109</v>
      </c>
      <c r="E6" s="461"/>
      <c r="F6" s="461" t="s">
        <v>110</v>
      </c>
      <c r="G6" s="461"/>
      <c r="H6" s="183"/>
      <c r="I6" s="183"/>
      <c r="J6" s="183"/>
      <c r="K6" s="183"/>
      <c r="L6" s="183"/>
      <c r="M6" s="230"/>
      <c r="N6" s="231"/>
      <c r="O6"/>
      <c r="P6"/>
      <c r="Q6"/>
      <c r="R6"/>
    </row>
    <row r="7" spans="1:18" ht="12.75">
      <c r="A7" s="183"/>
      <c r="B7" s="186" t="s">
        <v>111</v>
      </c>
      <c r="C7" s="186" t="s">
        <v>9</v>
      </c>
      <c r="D7" s="186" t="s">
        <v>111</v>
      </c>
      <c r="E7" s="186" t="s">
        <v>9</v>
      </c>
      <c r="F7" s="186" t="s">
        <v>111</v>
      </c>
      <c r="G7" s="186" t="s">
        <v>9</v>
      </c>
      <c r="H7" s="186" t="s">
        <v>111</v>
      </c>
      <c r="I7" s="186" t="s">
        <v>9</v>
      </c>
      <c r="J7" s="186" t="s">
        <v>111</v>
      </c>
      <c r="K7" s="186" t="s">
        <v>9</v>
      </c>
      <c r="L7" s="186" t="s">
        <v>111</v>
      </c>
      <c r="M7" s="230" t="s">
        <v>9</v>
      </c>
      <c r="N7" s="190"/>
      <c r="O7"/>
      <c r="P7"/>
      <c r="Q7"/>
      <c r="R7"/>
    </row>
    <row r="8" spans="1:18" ht="12.75">
      <c r="A8" s="215" t="s">
        <v>112</v>
      </c>
      <c r="B8" s="190"/>
      <c r="C8" s="190"/>
      <c r="D8" s="190"/>
      <c r="E8" s="190"/>
      <c r="F8" s="190"/>
      <c r="G8" s="190"/>
      <c r="H8" s="190"/>
      <c r="I8" s="190"/>
      <c r="J8" s="190"/>
      <c r="K8" s="190"/>
      <c r="L8" s="190"/>
      <c r="M8" s="232"/>
      <c r="N8" s="190"/>
      <c r="O8"/>
      <c r="P8"/>
      <c r="Q8"/>
      <c r="R8"/>
    </row>
    <row r="9" spans="1:18" ht="12.75">
      <c r="A9" s="122" t="s">
        <v>593</v>
      </c>
      <c r="B9" s="27">
        <v>3</v>
      </c>
      <c r="C9" s="27">
        <v>312</v>
      </c>
      <c r="D9" s="27">
        <v>0</v>
      </c>
      <c r="E9" s="27">
        <v>0</v>
      </c>
      <c r="F9" s="27">
        <v>3</v>
      </c>
      <c r="G9" s="27">
        <v>312</v>
      </c>
      <c r="H9" s="27">
        <v>0</v>
      </c>
      <c r="I9" s="27">
        <v>0</v>
      </c>
      <c r="J9" s="27">
        <v>0</v>
      </c>
      <c r="K9" s="27">
        <v>0</v>
      </c>
      <c r="L9" s="27">
        <v>0</v>
      </c>
      <c r="M9" s="27">
        <v>0</v>
      </c>
      <c r="N9" s="27"/>
      <c r="O9" s="15"/>
      <c r="P9" s="236"/>
      <c r="Q9" s="236"/>
      <c r="R9"/>
    </row>
    <row r="10" spans="1:18" ht="12.75">
      <c r="A10" s="216" t="s">
        <v>590</v>
      </c>
      <c r="B10" s="27">
        <v>19</v>
      </c>
      <c r="C10" s="27">
        <v>1212</v>
      </c>
      <c r="D10" s="27">
        <v>0</v>
      </c>
      <c r="E10" s="27">
        <v>0</v>
      </c>
      <c r="F10" s="27">
        <v>19</v>
      </c>
      <c r="G10" s="27">
        <v>1212</v>
      </c>
      <c r="H10" s="27">
        <v>0</v>
      </c>
      <c r="I10" s="27">
        <v>0</v>
      </c>
      <c r="J10" s="27">
        <v>0</v>
      </c>
      <c r="K10" s="27">
        <v>0</v>
      </c>
      <c r="L10" s="27">
        <v>0</v>
      </c>
      <c r="M10" s="27">
        <v>0</v>
      </c>
      <c r="N10" s="190"/>
      <c r="O10"/>
      <c r="P10"/>
      <c r="Q10"/>
      <c r="R10"/>
    </row>
    <row r="11" spans="1:18" ht="12.75">
      <c r="A11" s="76" t="s">
        <v>578</v>
      </c>
      <c r="B11" s="27">
        <v>5</v>
      </c>
      <c r="C11" s="27">
        <v>707</v>
      </c>
      <c r="D11" s="27">
        <v>0</v>
      </c>
      <c r="E11" s="27">
        <v>0</v>
      </c>
      <c r="F11" s="27">
        <v>5</v>
      </c>
      <c r="G11" s="27">
        <v>707</v>
      </c>
      <c r="H11" s="27">
        <v>0</v>
      </c>
      <c r="I11" s="27">
        <v>0</v>
      </c>
      <c r="J11" s="27">
        <v>0</v>
      </c>
      <c r="K11" s="27">
        <v>0</v>
      </c>
      <c r="L11" s="27">
        <v>0</v>
      </c>
      <c r="M11" s="27">
        <v>0</v>
      </c>
      <c r="N11" s="27"/>
      <c r="O11" s="15"/>
      <c r="P11" s="15"/>
      <c r="R11"/>
    </row>
    <row r="12" spans="1:18" ht="12.75">
      <c r="A12" s="76" t="s">
        <v>556</v>
      </c>
      <c r="B12" s="27">
        <v>2</v>
      </c>
      <c r="C12" s="27">
        <v>808</v>
      </c>
      <c r="D12" s="27">
        <v>0</v>
      </c>
      <c r="E12" s="27">
        <v>0</v>
      </c>
      <c r="F12" s="27">
        <v>2</v>
      </c>
      <c r="G12" s="27">
        <v>808</v>
      </c>
      <c r="H12" s="27">
        <v>0</v>
      </c>
      <c r="I12" s="27">
        <v>0</v>
      </c>
      <c r="J12" s="27">
        <v>0</v>
      </c>
      <c r="K12" s="27">
        <v>0</v>
      </c>
      <c r="L12" s="27">
        <v>0</v>
      </c>
      <c r="M12" s="27">
        <v>0</v>
      </c>
      <c r="N12" s="27"/>
      <c r="O12" s="15"/>
      <c r="P12" s="15"/>
      <c r="Q12"/>
      <c r="R12"/>
    </row>
    <row r="13" spans="1:18" ht="12.75">
      <c r="A13" s="234" t="s">
        <v>113</v>
      </c>
      <c r="B13" s="208">
        <v>6</v>
      </c>
      <c r="C13" s="208">
        <v>253</v>
      </c>
      <c r="D13" s="208">
        <v>1</v>
      </c>
      <c r="E13" s="208">
        <v>47</v>
      </c>
      <c r="F13" s="208">
        <v>5</v>
      </c>
      <c r="G13" s="208">
        <v>248</v>
      </c>
      <c r="H13" s="208">
        <v>0</v>
      </c>
      <c r="I13" s="208">
        <v>0</v>
      </c>
      <c r="J13" s="208">
        <v>0</v>
      </c>
      <c r="K13" s="208">
        <v>0</v>
      </c>
      <c r="L13" s="208">
        <v>0</v>
      </c>
      <c r="M13" s="208">
        <v>0</v>
      </c>
      <c r="N13" s="190"/>
      <c r="O13"/>
      <c r="P13"/>
      <c r="Q13"/>
      <c r="R13"/>
    </row>
    <row r="14" spans="1:18" ht="12.75">
      <c r="A14" s="235" t="s">
        <v>114</v>
      </c>
      <c r="B14" s="208">
        <v>6</v>
      </c>
      <c r="C14" s="208">
        <v>1300</v>
      </c>
      <c r="D14" s="208">
        <v>0</v>
      </c>
      <c r="E14" s="208">
        <v>0</v>
      </c>
      <c r="F14" s="208">
        <v>6</v>
      </c>
      <c r="G14" s="208">
        <v>1300</v>
      </c>
      <c r="H14" s="208">
        <v>0</v>
      </c>
      <c r="I14" s="208">
        <v>0</v>
      </c>
      <c r="J14" s="208">
        <v>0</v>
      </c>
      <c r="K14" s="208">
        <v>0</v>
      </c>
      <c r="L14" s="208">
        <v>0</v>
      </c>
      <c r="M14" s="208">
        <v>0</v>
      </c>
      <c r="N14" s="190"/>
      <c r="O14"/>
      <c r="P14"/>
      <c r="Q14"/>
      <c r="R14"/>
    </row>
    <row r="15" spans="1:18" ht="12.75">
      <c r="A15" s="234" t="s">
        <v>115</v>
      </c>
      <c r="B15" s="208">
        <v>9</v>
      </c>
      <c r="C15" s="208">
        <v>8990</v>
      </c>
      <c r="D15" s="208">
        <v>0</v>
      </c>
      <c r="E15" s="208">
        <v>0</v>
      </c>
      <c r="F15" s="208">
        <v>9</v>
      </c>
      <c r="G15" s="208">
        <v>8990</v>
      </c>
      <c r="H15" s="208">
        <v>0</v>
      </c>
      <c r="I15" s="208">
        <v>0</v>
      </c>
      <c r="J15" s="208">
        <v>0</v>
      </c>
      <c r="K15" s="208">
        <v>0</v>
      </c>
      <c r="L15" s="208">
        <v>0</v>
      </c>
      <c r="M15" s="208">
        <v>0</v>
      </c>
      <c r="N15" s="190"/>
      <c r="O15"/>
      <c r="P15"/>
      <c r="Q15"/>
      <c r="R15"/>
    </row>
    <row r="16" spans="1:18" ht="12.75">
      <c r="A16" s="215" t="s">
        <v>64</v>
      </c>
      <c r="B16"/>
      <c r="C16"/>
      <c r="D16"/>
      <c r="E16"/>
      <c r="F16"/>
      <c r="G16"/>
      <c r="H16"/>
      <c r="I16"/>
      <c r="J16"/>
      <c r="K16"/>
      <c r="L16" s="236"/>
      <c r="M16" s="236"/>
      <c r="N16" s="190"/>
      <c r="O16"/>
      <c r="P16"/>
      <c r="Q16"/>
      <c r="R16"/>
    </row>
    <row r="17" spans="1:18" ht="12.75">
      <c r="A17" s="76" t="s">
        <v>116</v>
      </c>
      <c r="B17">
        <v>20</v>
      </c>
      <c r="C17">
        <v>1351</v>
      </c>
      <c r="D17">
        <v>2</v>
      </c>
      <c r="E17">
        <v>164</v>
      </c>
      <c r="F17">
        <v>18</v>
      </c>
      <c r="G17">
        <v>1187</v>
      </c>
      <c r="H17">
        <v>0</v>
      </c>
      <c r="I17">
        <v>0</v>
      </c>
      <c r="J17">
        <v>0</v>
      </c>
      <c r="K17">
        <v>0</v>
      </c>
      <c r="L17" s="236">
        <v>0</v>
      </c>
      <c r="M17" s="236">
        <v>0</v>
      </c>
      <c r="N17" s="190"/>
      <c r="O17"/>
      <c r="P17"/>
      <c r="Q17"/>
      <c r="R17"/>
    </row>
    <row r="18" spans="1:18" ht="12.75">
      <c r="A18" s="234" t="s">
        <v>117</v>
      </c>
      <c r="B18">
        <v>17</v>
      </c>
      <c r="C18">
        <v>2790</v>
      </c>
      <c r="D18">
        <v>0</v>
      </c>
      <c r="E18">
        <v>0</v>
      </c>
      <c r="F18">
        <v>16</v>
      </c>
      <c r="G18">
        <v>2780</v>
      </c>
      <c r="H18">
        <v>0</v>
      </c>
      <c r="I18">
        <v>0</v>
      </c>
      <c r="J18">
        <v>0</v>
      </c>
      <c r="K18">
        <v>0</v>
      </c>
      <c r="L18" s="236">
        <v>1</v>
      </c>
      <c r="M18" s="236">
        <v>10</v>
      </c>
      <c r="N18"/>
      <c r="O18"/>
      <c r="P18"/>
      <c r="Q18"/>
      <c r="R18"/>
    </row>
    <row r="19" spans="1:18" ht="12.75">
      <c r="A19" s="235" t="s">
        <v>118</v>
      </c>
      <c r="B19">
        <v>13</v>
      </c>
      <c r="C19">
        <v>3798</v>
      </c>
      <c r="D19">
        <v>0</v>
      </c>
      <c r="E19">
        <v>0</v>
      </c>
      <c r="F19">
        <v>13</v>
      </c>
      <c r="G19">
        <v>3798</v>
      </c>
      <c r="H19">
        <v>0</v>
      </c>
      <c r="I19">
        <v>0</v>
      </c>
      <c r="J19">
        <v>0</v>
      </c>
      <c r="K19">
        <v>0</v>
      </c>
      <c r="L19">
        <v>0</v>
      </c>
      <c r="M19" s="236">
        <v>0</v>
      </c>
      <c r="N19"/>
      <c r="O19"/>
      <c r="P19"/>
      <c r="Q19"/>
      <c r="R19"/>
    </row>
    <row r="20" spans="1:18" ht="12.75">
      <c r="A20" s="237" t="s">
        <v>119</v>
      </c>
      <c r="B20" s="208">
        <v>17</v>
      </c>
      <c r="C20" s="208">
        <v>8984</v>
      </c>
      <c r="D20" s="208">
        <v>0</v>
      </c>
      <c r="E20" s="208">
        <v>0</v>
      </c>
      <c r="F20" s="208">
        <v>17</v>
      </c>
      <c r="G20" s="208">
        <v>8984</v>
      </c>
      <c r="H20" s="208">
        <v>0</v>
      </c>
      <c r="I20" s="208">
        <v>0</v>
      </c>
      <c r="J20" s="208">
        <v>0</v>
      </c>
      <c r="K20" s="208">
        <v>0</v>
      </c>
      <c r="L20" s="208">
        <v>0</v>
      </c>
      <c r="M20" s="208">
        <v>0</v>
      </c>
      <c r="N20" s="190"/>
      <c r="O20"/>
      <c r="P20"/>
      <c r="Q20"/>
      <c r="R20"/>
    </row>
    <row r="21" spans="1:18" ht="12.75">
      <c r="A21" s="234" t="s">
        <v>120</v>
      </c>
      <c r="B21" s="208">
        <v>9</v>
      </c>
      <c r="C21" s="208">
        <v>1007</v>
      </c>
      <c r="D21" s="208">
        <v>0</v>
      </c>
      <c r="E21" s="208">
        <v>0</v>
      </c>
      <c r="F21" s="208">
        <v>9</v>
      </c>
      <c r="G21" s="208">
        <v>1007</v>
      </c>
      <c r="H21" s="208">
        <v>0</v>
      </c>
      <c r="I21" s="208">
        <v>0</v>
      </c>
      <c r="J21" s="208">
        <v>0</v>
      </c>
      <c r="K21" s="208">
        <v>0</v>
      </c>
      <c r="L21" s="208">
        <v>0</v>
      </c>
      <c r="M21" s="208">
        <v>0</v>
      </c>
      <c r="N21" s="190"/>
      <c r="O21"/>
      <c r="P21"/>
      <c r="Q21"/>
      <c r="R21"/>
    </row>
    <row r="22" spans="1:18" ht="12.75">
      <c r="A22" s="234" t="s">
        <v>121</v>
      </c>
      <c r="B22" s="208">
        <v>7</v>
      </c>
      <c r="C22" s="208">
        <v>706</v>
      </c>
      <c r="D22" s="208">
        <v>0</v>
      </c>
      <c r="E22" s="208">
        <v>0</v>
      </c>
      <c r="F22" s="208">
        <v>7</v>
      </c>
      <c r="G22" s="208">
        <v>706</v>
      </c>
      <c r="H22" s="208">
        <v>0</v>
      </c>
      <c r="I22" s="208">
        <v>0</v>
      </c>
      <c r="J22" s="208">
        <v>0</v>
      </c>
      <c r="K22" s="208">
        <v>0</v>
      </c>
      <c r="L22" s="208">
        <v>0</v>
      </c>
      <c r="M22" s="208">
        <v>0</v>
      </c>
      <c r="N22" s="190"/>
      <c r="O22"/>
      <c r="P22"/>
      <c r="Q22"/>
      <c r="R22"/>
    </row>
    <row r="23" spans="1:18" ht="12.75">
      <c r="A23" s="235" t="s">
        <v>122</v>
      </c>
      <c r="B23" s="208">
        <v>12</v>
      </c>
      <c r="C23" s="208">
        <v>1785</v>
      </c>
      <c r="D23" s="208">
        <v>3</v>
      </c>
      <c r="E23" s="208">
        <v>21</v>
      </c>
      <c r="F23" s="208">
        <v>9</v>
      </c>
      <c r="G23" s="208">
        <v>1765</v>
      </c>
      <c r="H23" s="208">
        <v>0</v>
      </c>
      <c r="I23" s="208">
        <v>0</v>
      </c>
      <c r="J23" s="208">
        <v>0</v>
      </c>
      <c r="K23" s="208">
        <v>0</v>
      </c>
      <c r="L23" s="208">
        <v>0</v>
      </c>
      <c r="M23" s="208">
        <v>0</v>
      </c>
      <c r="N23" s="190"/>
      <c r="O23"/>
      <c r="P23"/>
      <c r="Q23"/>
      <c r="R23"/>
    </row>
    <row r="24" spans="1:18" ht="12.75">
      <c r="A24" s="234" t="s">
        <v>123</v>
      </c>
      <c r="B24" s="208">
        <v>9</v>
      </c>
      <c r="C24" s="208">
        <v>950</v>
      </c>
      <c r="D24" s="208">
        <v>3</v>
      </c>
      <c r="E24" s="208">
        <v>53</v>
      </c>
      <c r="F24" s="208">
        <v>6</v>
      </c>
      <c r="G24" s="208">
        <v>897</v>
      </c>
      <c r="H24" s="208">
        <v>0</v>
      </c>
      <c r="I24" s="208">
        <v>0</v>
      </c>
      <c r="J24" s="208">
        <v>0</v>
      </c>
      <c r="K24" s="208">
        <v>0</v>
      </c>
      <c r="L24" s="208">
        <v>0</v>
      </c>
      <c r="M24" s="208">
        <v>0</v>
      </c>
      <c r="N24" s="190"/>
      <c r="O24"/>
      <c r="P24"/>
      <c r="Q24"/>
      <c r="R24"/>
    </row>
    <row r="25" spans="1:18" ht="12.75">
      <c r="A25" s="235" t="s">
        <v>124</v>
      </c>
      <c r="B25" s="208">
        <v>9</v>
      </c>
      <c r="C25" s="208">
        <v>2050</v>
      </c>
      <c r="D25" s="208">
        <v>0</v>
      </c>
      <c r="E25" s="208">
        <v>0</v>
      </c>
      <c r="F25" s="208">
        <v>9</v>
      </c>
      <c r="G25" s="208">
        <v>2050</v>
      </c>
      <c r="H25" s="208">
        <v>0</v>
      </c>
      <c r="I25" s="208">
        <v>0</v>
      </c>
      <c r="J25" s="208">
        <v>0</v>
      </c>
      <c r="K25" s="208">
        <v>0</v>
      </c>
      <c r="L25" s="208">
        <v>0</v>
      </c>
      <c r="M25" s="208">
        <v>0</v>
      </c>
      <c r="N25" s="190"/>
      <c r="O25"/>
      <c r="P25"/>
      <c r="Q25"/>
      <c r="R25"/>
    </row>
    <row r="26" spans="1:18" ht="12.75">
      <c r="A26" s="234" t="s">
        <v>125</v>
      </c>
      <c r="B26" s="208">
        <v>8</v>
      </c>
      <c r="C26" s="208">
        <v>916</v>
      </c>
      <c r="D26" s="208">
        <v>0</v>
      </c>
      <c r="E26" s="208">
        <v>0</v>
      </c>
      <c r="F26" s="208">
        <v>8</v>
      </c>
      <c r="G26" s="208">
        <v>916</v>
      </c>
      <c r="H26" s="208">
        <v>0</v>
      </c>
      <c r="I26" s="208">
        <v>0</v>
      </c>
      <c r="J26" s="208">
        <v>0</v>
      </c>
      <c r="K26" s="208">
        <v>0</v>
      </c>
      <c r="L26" s="208">
        <v>0</v>
      </c>
      <c r="M26" s="208">
        <v>0</v>
      </c>
      <c r="N26" s="190"/>
      <c r="O26"/>
      <c r="P26"/>
      <c r="Q26"/>
      <c r="R26"/>
    </row>
    <row r="27" spans="1:18" ht="12.75">
      <c r="A27" s="237" t="s">
        <v>126</v>
      </c>
      <c r="B27">
        <v>8</v>
      </c>
      <c r="C27">
        <v>325</v>
      </c>
      <c r="D27">
        <v>1</v>
      </c>
      <c r="E27">
        <v>118</v>
      </c>
      <c r="F27">
        <v>7</v>
      </c>
      <c r="G27">
        <v>207</v>
      </c>
      <c r="H27">
        <v>0</v>
      </c>
      <c r="I27">
        <v>0</v>
      </c>
      <c r="J27">
        <v>0</v>
      </c>
      <c r="K27">
        <v>0</v>
      </c>
      <c r="L27">
        <v>0</v>
      </c>
      <c r="M27" s="236">
        <v>0</v>
      </c>
      <c r="N27"/>
      <c r="O27"/>
      <c r="P27"/>
      <c r="Q27"/>
      <c r="R27"/>
    </row>
    <row r="28" spans="1:18" ht="12.75">
      <c r="A28" s="237" t="s">
        <v>127</v>
      </c>
      <c r="B28">
        <v>8</v>
      </c>
      <c r="C28">
        <v>2637</v>
      </c>
      <c r="D28">
        <v>0</v>
      </c>
      <c r="E28">
        <v>0</v>
      </c>
      <c r="F28">
        <v>8</v>
      </c>
      <c r="G28">
        <v>2637</v>
      </c>
      <c r="H28">
        <v>0</v>
      </c>
      <c r="I28">
        <v>0</v>
      </c>
      <c r="J28">
        <v>0</v>
      </c>
      <c r="K28">
        <v>0</v>
      </c>
      <c r="L28">
        <v>0</v>
      </c>
      <c r="M28" s="236">
        <v>0</v>
      </c>
      <c r="N28" s="208"/>
      <c r="O28"/>
      <c r="P28"/>
      <c r="Q28"/>
      <c r="R28"/>
    </row>
    <row r="29" spans="1:18" ht="12.75">
      <c r="A29" s="215"/>
      <c r="B29" s="217"/>
      <c r="C29" s="217"/>
      <c r="D29" s="217"/>
      <c r="E29" s="217"/>
      <c r="F29" s="217"/>
      <c r="G29" s="217"/>
      <c r="H29" s="217"/>
      <c r="I29" s="217"/>
      <c r="J29" s="217"/>
      <c r="K29" s="217"/>
      <c r="L29" s="217"/>
      <c r="M29" s="217"/>
      <c r="N29" s="208"/>
      <c r="O29"/>
      <c r="P29"/>
      <c r="Q29"/>
      <c r="R29"/>
    </row>
    <row r="30" spans="1:18" ht="12.75">
      <c r="A30" s="218" t="s">
        <v>64</v>
      </c>
      <c r="B30" s="217">
        <v>138</v>
      </c>
      <c r="C30" s="217">
        <v>27317</v>
      </c>
      <c r="D30" s="217">
        <v>10</v>
      </c>
      <c r="E30" s="217">
        <v>254</v>
      </c>
      <c r="F30" s="217">
        <v>127</v>
      </c>
      <c r="G30" s="217">
        <v>26934</v>
      </c>
      <c r="H30" s="217">
        <v>0</v>
      </c>
      <c r="I30" s="217">
        <v>0</v>
      </c>
      <c r="J30" s="217">
        <v>0</v>
      </c>
      <c r="K30" s="217">
        <v>0</v>
      </c>
      <c r="L30" s="217">
        <v>0</v>
      </c>
      <c r="M30" s="217">
        <v>10</v>
      </c>
      <c r="N30" s="208"/>
      <c r="O30"/>
      <c r="P30"/>
      <c r="Q30"/>
      <c r="R30"/>
    </row>
    <row r="31" spans="1:18" ht="12.75">
      <c r="A31" s="215" t="s">
        <v>65</v>
      </c>
      <c r="B31" s="217">
        <v>60</v>
      </c>
      <c r="C31" s="217">
        <v>28256</v>
      </c>
      <c r="D31" s="217">
        <v>6</v>
      </c>
      <c r="E31" s="217">
        <v>420</v>
      </c>
      <c r="F31" s="217">
        <v>49</v>
      </c>
      <c r="G31" s="217">
        <v>23968</v>
      </c>
      <c r="H31" s="217">
        <v>0</v>
      </c>
      <c r="I31" s="217">
        <v>0</v>
      </c>
      <c r="J31" s="217">
        <v>5</v>
      </c>
      <c r="K31" s="217">
        <v>3867</v>
      </c>
      <c r="L31" s="217">
        <v>0</v>
      </c>
      <c r="M31" s="217">
        <v>0</v>
      </c>
      <c r="N31" s="208"/>
      <c r="O31"/>
      <c r="P31"/>
      <c r="Q31"/>
      <c r="R31"/>
    </row>
    <row r="32" spans="1:18" ht="12.75">
      <c r="A32" s="219" t="s">
        <v>66</v>
      </c>
      <c r="B32" s="217">
        <v>57</v>
      </c>
      <c r="C32" s="217">
        <v>23272</v>
      </c>
      <c r="D32" s="217">
        <v>14</v>
      </c>
      <c r="E32" s="217">
        <v>360</v>
      </c>
      <c r="F32" s="217">
        <v>37</v>
      </c>
      <c r="G32" s="217">
        <v>18589</v>
      </c>
      <c r="H32" s="217">
        <v>0</v>
      </c>
      <c r="I32" s="217">
        <v>0</v>
      </c>
      <c r="J32" s="217">
        <v>6</v>
      </c>
      <c r="K32" s="217">
        <v>4324</v>
      </c>
      <c r="L32" s="217">
        <v>0</v>
      </c>
      <c r="M32" s="217">
        <v>0</v>
      </c>
      <c r="N32" s="220"/>
      <c r="O32"/>
      <c r="P32"/>
      <c r="Q32"/>
      <c r="R32"/>
    </row>
    <row r="33" spans="1:18" ht="12.75">
      <c r="A33" s="221" t="s">
        <v>128</v>
      </c>
      <c r="B33" s="217">
        <v>26</v>
      </c>
      <c r="C33" s="217">
        <v>4070</v>
      </c>
      <c r="D33" s="222">
        <v>6</v>
      </c>
      <c r="E33" s="222">
        <v>143</v>
      </c>
      <c r="F33" s="222">
        <v>11</v>
      </c>
      <c r="G33" s="222">
        <v>1314</v>
      </c>
      <c r="H33" s="222">
        <v>0</v>
      </c>
      <c r="I33" s="222">
        <v>0</v>
      </c>
      <c r="J33" s="222">
        <v>8</v>
      </c>
      <c r="K33" s="222">
        <v>2600</v>
      </c>
      <c r="L33" s="222">
        <v>2</v>
      </c>
      <c r="M33" s="222">
        <v>13</v>
      </c>
      <c r="N33" s="223"/>
      <c r="O33"/>
      <c r="P33"/>
      <c r="Q33"/>
      <c r="R33"/>
    </row>
    <row r="34" spans="1:18" ht="12.75">
      <c r="A34" s="221" t="s">
        <v>67</v>
      </c>
      <c r="B34" s="217">
        <v>35</v>
      </c>
      <c r="C34" s="217">
        <v>7543</v>
      </c>
      <c r="D34" s="222">
        <v>7</v>
      </c>
      <c r="E34" s="222">
        <v>151</v>
      </c>
      <c r="F34" s="222">
        <v>8</v>
      </c>
      <c r="G34" s="222">
        <v>1121</v>
      </c>
      <c r="H34" s="222">
        <v>0</v>
      </c>
      <c r="I34" s="222">
        <v>0</v>
      </c>
      <c r="J34" s="222">
        <v>16</v>
      </c>
      <c r="K34" s="222">
        <v>5601</v>
      </c>
      <c r="L34" s="222">
        <v>4</v>
      </c>
      <c r="M34" s="222">
        <v>670</v>
      </c>
      <c r="N34" s="223"/>
      <c r="O34"/>
      <c r="P34"/>
      <c r="Q34"/>
      <c r="R34"/>
    </row>
    <row r="35" spans="1:18" ht="12.75">
      <c r="A35" s="221" t="s">
        <v>129</v>
      </c>
      <c r="B35" s="217">
        <f>(D35+F35+H35+J35+L35)</f>
        <v>151</v>
      </c>
      <c r="C35" s="217">
        <v>6108</v>
      </c>
      <c r="D35" s="222">
        <v>84</v>
      </c>
      <c r="E35" s="222">
        <v>818</v>
      </c>
      <c r="F35" s="222">
        <v>54</v>
      </c>
      <c r="G35" s="222">
        <v>2408</v>
      </c>
      <c r="H35" s="222">
        <v>2</v>
      </c>
      <c r="I35" s="222">
        <v>142</v>
      </c>
      <c r="J35" s="222">
        <v>10</v>
      </c>
      <c r="K35" s="222">
        <v>2704</v>
      </c>
      <c r="L35" s="222">
        <v>1</v>
      </c>
      <c r="M35" s="222">
        <v>36</v>
      </c>
      <c r="N35" s="223"/>
      <c r="O35"/>
      <c r="P35"/>
      <c r="Q35"/>
      <c r="R35"/>
    </row>
    <row r="36" spans="1:18" ht="12.75">
      <c r="A36" s="221" t="s">
        <v>6</v>
      </c>
      <c r="B36" s="217">
        <v>93</v>
      </c>
      <c r="C36" s="217">
        <v>7817</v>
      </c>
      <c r="D36" s="222">
        <v>30</v>
      </c>
      <c r="E36" s="222">
        <v>786</v>
      </c>
      <c r="F36" s="222">
        <v>52</v>
      </c>
      <c r="G36" s="222">
        <v>3780</v>
      </c>
      <c r="H36" s="222">
        <v>0</v>
      </c>
      <c r="I36" s="222">
        <v>0</v>
      </c>
      <c r="J36" s="222">
        <v>10</v>
      </c>
      <c r="K36" s="222">
        <v>3200</v>
      </c>
      <c r="L36" s="222">
        <v>2</v>
      </c>
      <c r="M36" s="222">
        <v>51</v>
      </c>
      <c r="N36" s="223"/>
      <c r="O36"/>
      <c r="P36"/>
      <c r="Q36"/>
      <c r="R36"/>
    </row>
    <row r="37" spans="1:18" ht="12.75">
      <c r="A37" s="221" t="s">
        <v>7</v>
      </c>
      <c r="B37" s="217">
        <v>58</v>
      </c>
      <c r="C37" s="217">
        <v>5587</v>
      </c>
      <c r="D37" s="222">
        <v>20</v>
      </c>
      <c r="E37" s="222">
        <v>197</v>
      </c>
      <c r="F37" s="222">
        <v>20</v>
      </c>
      <c r="G37" s="222">
        <v>660</v>
      </c>
      <c r="H37" s="222">
        <v>3</v>
      </c>
      <c r="I37" s="222">
        <v>78</v>
      </c>
      <c r="J37" s="222">
        <v>10</v>
      </c>
      <c r="K37" s="222">
        <v>4450</v>
      </c>
      <c r="L37" s="222">
        <v>6</v>
      </c>
      <c r="M37" s="222">
        <v>202</v>
      </c>
      <c r="N37" s="223"/>
      <c r="O37"/>
      <c r="P37"/>
      <c r="Q37"/>
      <c r="R37"/>
    </row>
    <row r="38" spans="1:18" ht="12.75">
      <c r="A38" s="221" t="s">
        <v>130</v>
      </c>
      <c r="B38" s="217">
        <v>111</v>
      </c>
      <c r="C38" s="217">
        <v>4570</v>
      </c>
      <c r="D38" s="222">
        <v>64</v>
      </c>
      <c r="E38" s="222">
        <v>271</v>
      </c>
      <c r="F38" s="222">
        <v>33</v>
      </c>
      <c r="G38" s="222">
        <v>1610</v>
      </c>
      <c r="H38" s="222">
        <v>3</v>
      </c>
      <c r="I38" s="222">
        <v>10</v>
      </c>
      <c r="J38" s="222">
        <v>4</v>
      </c>
      <c r="K38" s="222">
        <v>1550</v>
      </c>
      <c r="L38" s="222">
        <v>10</v>
      </c>
      <c r="M38" s="222">
        <v>1128</v>
      </c>
      <c r="N38" s="223"/>
      <c r="O38"/>
      <c r="P38"/>
      <c r="Q38"/>
      <c r="R38"/>
    </row>
    <row r="39" spans="1:18" ht="12.75">
      <c r="A39" s="221" t="s">
        <v>131</v>
      </c>
      <c r="B39" s="217">
        <v>882</v>
      </c>
      <c r="C39" s="217">
        <v>14276</v>
      </c>
      <c r="D39" s="222">
        <v>697</v>
      </c>
      <c r="E39" s="222">
        <v>3433</v>
      </c>
      <c r="F39" s="222">
        <v>148</v>
      </c>
      <c r="G39" s="222">
        <v>4412</v>
      </c>
      <c r="H39" s="222">
        <v>5</v>
      </c>
      <c r="I39" s="222">
        <v>75</v>
      </c>
      <c r="J39" s="222">
        <v>10</v>
      </c>
      <c r="K39" s="222">
        <v>5400</v>
      </c>
      <c r="L39" s="222">
        <v>29</v>
      </c>
      <c r="M39" s="222">
        <v>957</v>
      </c>
      <c r="N39" s="223"/>
      <c r="O39"/>
      <c r="P39"/>
      <c r="Q39"/>
      <c r="R39"/>
    </row>
    <row r="40" spans="1:18" ht="12.75">
      <c r="A40" s="221" t="s">
        <v>132</v>
      </c>
      <c r="B40" s="217">
        <v>1725</v>
      </c>
      <c r="C40" s="217">
        <v>20804</v>
      </c>
      <c r="D40" s="222">
        <v>1181</v>
      </c>
      <c r="E40" s="222">
        <v>4958</v>
      </c>
      <c r="F40" s="222">
        <v>480</v>
      </c>
      <c r="G40" s="222">
        <v>9727</v>
      </c>
      <c r="H40" s="222">
        <v>8</v>
      </c>
      <c r="I40" s="222">
        <v>145</v>
      </c>
      <c r="J40" s="222">
        <v>6</v>
      </c>
      <c r="K40" s="222">
        <v>2086</v>
      </c>
      <c r="L40" s="222">
        <v>63</v>
      </c>
      <c r="M40" s="222">
        <v>3888</v>
      </c>
      <c r="N40" s="223"/>
      <c r="O40"/>
      <c r="P40"/>
      <c r="Q40"/>
      <c r="R40"/>
    </row>
    <row r="41" spans="1:18" ht="12.75">
      <c r="A41" s="221" t="s">
        <v>133</v>
      </c>
      <c r="B41" s="217">
        <v>1692</v>
      </c>
      <c r="C41" s="217">
        <v>27633</v>
      </c>
      <c r="D41" s="222">
        <v>942</v>
      </c>
      <c r="E41" s="222">
        <v>5529</v>
      </c>
      <c r="F41" s="222">
        <v>651</v>
      </c>
      <c r="G41" s="222">
        <v>12441</v>
      </c>
      <c r="H41" s="222">
        <v>7</v>
      </c>
      <c r="I41" s="222">
        <v>124</v>
      </c>
      <c r="J41" s="222">
        <v>0</v>
      </c>
      <c r="K41" s="222">
        <v>0</v>
      </c>
      <c r="L41" s="222">
        <v>135</v>
      </c>
      <c r="M41" s="222">
        <v>9538</v>
      </c>
      <c r="N41" s="223"/>
      <c r="O41"/>
      <c r="P41"/>
      <c r="Q41"/>
      <c r="R41"/>
    </row>
    <row r="42" spans="1:18" ht="12.75">
      <c r="A42" s="224" t="s">
        <v>134</v>
      </c>
      <c r="B42" s="225">
        <v>1143</v>
      </c>
      <c r="C42" s="225">
        <v>24372</v>
      </c>
      <c r="D42" s="226">
        <v>608</v>
      </c>
      <c r="E42" s="226">
        <v>3808</v>
      </c>
      <c r="F42" s="226">
        <v>383</v>
      </c>
      <c r="G42" s="226">
        <v>9220</v>
      </c>
      <c r="H42" s="226">
        <v>1</v>
      </c>
      <c r="I42" s="226">
        <v>2</v>
      </c>
      <c r="J42" s="226">
        <v>9</v>
      </c>
      <c r="K42" s="226">
        <v>1991</v>
      </c>
      <c r="L42" s="226">
        <v>142</v>
      </c>
      <c r="M42" s="226">
        <v>9351</v>
      </c>
      <c r="N42" s="223"/>
      <c r="O42"/>
      <c r="P42"/>
      <c r="Q42"/>
      <c r="R42"/>
    </row>
    <row r="43" spans="1:18" ht="12.75">
      <c r="A43" s="227"/>
      <c r="B43" s="217"/>
      <c r="C43" s="217"/>
      <c r="D43" s="222"/>
      <c r="E43" s="222"/>
      <c r="F43" s="222"/>
      <c r="G43" s="222"/>
      <c r="H43" s="222"/>
      <c r="I43" s="222"/>
      <c r="J43" s="222"/>
      <c r="K43" s="222"/>
      <c r="L43" s="222"/>
      <c r="M43" s="222"/>
      <c r="N43" s="223"/>
      <c r="O43"/>
      <c r="P43"/>
      <c r="Q43"/>
      <c r="R43"/>
    </row>
    <row r="44" spans="1:18" ht="12.75">
      <c r="A44" s="228" t="s">
        <v>135</v>
      </c>
      <c r="B44" s="63"/>
      <c r="C44" s="63"/>
      <c r="J44"/>
      <c r="K44"/>
      <c r="L44"/>
      <c r="M44" s="236"/>
      <c r="N44" s="231"/>
      <c r="O44"/>
      <c r="P44"/>
      <c r="Q44"/>
      <c r="R44"/>
    </row>
    <row r="45" spans="1:18" ht="12.75">
      <c r="A45" s="228" t="s">
        <v>136</v>
      </c>
      <c r="B45" s="63"/>
      <c r="C45" s="63"/>
      <c r="J45"/>
      <c r="K45"/>
      <c r="L45"/>
      <c r="M45" s="238"/>
      <c r="N45"/>
      <c r="O45"/>
      <c r="P45"/>
      <c r="Q45"/>
      <c r="R45"/>
    </row>
    <row r="46" spans="1:18" ht="12.75">
      <c r="A46" s="228" t="s">
        <v>137</v>
      </c>
      <c r="B46" s="63"/>
      <c r="C46" s="63"/>
      <c r="J46"/>
      <c r="K46"/>
      <c r="L46"/>
      <c r="M46" s="238"/>
      <c r="N46"/>
      <c r="O46"/>
      <c r="P46"/>
      <c r="Q46"/>
      <c r="R46"/>
    </row>
    <row r="47" spans="1:18" ht="12.75">
      <c r="A47" s="228" t="s">
        <v>138</v>
      </c>
      <c r="B47" s="63"/>
      <c r="C47" s="63"/>
      <c r="J47"/>
      <c r="K47"/>
      <c r="L47"/>
      <c r="M47" s="238"/>
      <c r="N47"/>
      <c r="O47"/>
      <c r="P47"/>
      <c r="Q47"/>
      <c r="R47"/>
    </row>
    <row r="48" spans="1:18" ht="12.75">
      <c r="A48" s="228" t="s">
        <v>139</v>
      </c>
      <c r="B48" s="63"/>
      <c r="C48" s="63"/>
      <c r="D48"/>
      <c r="E48"/>
      <c r="F48"/>
      <c r="G48"/>
      <c r="H48"/>
      <c r="I48"/>
      <c r="J48"/>
      <c r="K48"/>
      <c r="L48"/>
      <c r="M48" s="238"/>
      <c r="N48"/>
      <c r="O48"/>
      <c r="P48"/>
      <c r="Q48"/>
      <c r="R48"/>
    </row>
    <row r="49" spans="1:18" ht="12.75">
      <c r="A49" s="3"/>
      <c r="B49" s="3"/>
      <c r="C49" s="3"/>
      <c r="D49" s="3"/>
      <c r="E49" s="3"/>
      <c r="F49" s="3"/>
      <c r="G49" s="3"/>
      <c r="H49" s="3"/>
      <c r="I49" s="3"/>
      <c r="J49" s="3"/>
      <c r="K49" s="3"/>
      <c r="L49" s="3"/>
      <c r="M49" s="178"/>
      <c r="N49" s="3"/>
      <c r="O49"/>
      <c r="P49"/>
      <c r="Q49"/>
      <c r="R49"/>
    </row>
    <row r="50" ht="12.75">
      <c r="A50" s="477" t="s">
        <v>664</v>
      </c>
    </row>
  </sheetData>
  <mergeCells count="8">
    <mergeCell ref="D6:E6"/>
    <mergeCell ref="F6:G6"/>
    <mergeCell ref="B2:C2"/>
    <mergeCell ref="D2:M2"/>
    <mergeCell ref="D4:G4"/>
    <mergeCell ref="H4:I4"/>
    <mergeCell ref="J4:K4"/>
    <mergeCell ref="L4:M4"/>
  </mergeCells>
  <hyperlinks>
    <hyperlink ref="A50" location="'Table-13-a'!A1" display="Back"/>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48"/>
  <sheetViews>
    <sheetView workbookViewId="0" topLeftCell="A1">
      <selection activeCell="A48" sqref="A48"/>
    </sheetView>
  </sheetViews>
  <sheetFormatPr defaultColWidth="9.140625" defaultRowHeight="12.75"/>
  <cols>
    <col min="1" max="1" width="16.421875" style="8" customWidth="1"/>
    <col min="2" max="2" width="9.28125" style="8" customWidth="1"/>
    <col min="3" max="3" width="8.140625" style="8" customWidth="1"/>
    <col min="4" max="4" width="8.57421875" style="8" customWidth="1"/>
    <col min="5" max="5" width="8.421875" style="8" customWidth="1"/>
    <col min="6" max="7" width="8.140625" style="8" customWidth="1"/>
    <col min="8" max="8" width="8.8515625" style="8" customWidth="1"/>
    <col min="9" max="9" width="8.00390625" style="8" customWidth="1"/>
    <col min="10" max="10" width="9.28125" style="8" customWidth="1"/>
    <col min="11" max="11" width="9.421875" style="8" customWidth="1"/>
    <col min="12" max="12" width="9.28125" style="8" customWidth="1"/>
    <col min="13" max="13" width="8.28125" style="8" customWidth="1"/>
    <col min="14" max="14" width="8.421875" style="8" customWidth="1"/>
    <col min="15" max="15" width="9.00390625" style="8" customWidth="1"/>
    <col min="16" max="16384" width="9.140625" style="8" customWidth="1"/>
  </cols>
  <sheetData>
    <row r="1" spans="1:18" ht="12.75">
      <c r="A1" s="108" t="s">
        <v>140</v>
      </c>
      <c r="B1" s="183"/>
      <c r="C1" s="183"/>
      <c r="D1" s="183"/>
      <c r="E1" s="183"/>
      <c r="F1" s="183"/>
      <c r="G1" s="183"/>
      <c r="H1" s="183"/>
      <c r="I1" s="183"/>
      <c r="J1" s="183"/>
      <c r="K1" s="183"/>
      <c r="L1" s="183"/>
      <c r="M1" s="230"/>
      <c r="N1" s="108" t="s">
        <v>97</v>
      </c>
      <c r="O1"/>
      <c r="P1"/>
      <c r="Q1"/>
      <c r="R1"/>
    </row>
    <row r="2" spans="1:18" ht="12.75">
      <c r="A2" t="s">
        <v>98</v>
      </c>
      <c r="B2" s="463" t="s">
        <v>93</v>
      </c>
      <c r="C2" s="463"/>
      <c r="D2" s="463" t="s">
        <v>141</v>
      </c>
      <c r="E2" s="463"/>
      <c r="F2" s="463"/>
      <c r="G2" s="463"/>
      <c r="H2" s="463" t="s">
        <v>142</v>
      </c>
      <c r="I2" s="463"/>
      <c r="J2" s="463"/>
      <c r="K2" s="463"/>
      <c r="L2" s="464" t="s">
        <v>143</v>
      </c>
      <c r="M2" s="464"/>
      <c r="N2" s="464"/>
      <c r="O2"/>
      <c r="P2"/>
      <c r="Q2"/>
      <c r="R2"/>
    </row>
    <row r="3" spans="1:18" ht="12.75">
      <c r="A3"/>
      <c r="B3" s="232" t="s">
        <v>100</v>
      </c>
      <c r="C3" s="190"/>
      <c r="D3" s="232" t="s">
        <v>144</v>
      </c>
      <c r="E3" s="190"/>
      <c r="F3" s="232" t="s">
        <v>145</v>
      </c>
      <c r="G3" s="190"/>
      <c r="H3" s="232" t="s">
        <v>108</v>
      </c>
      <c r="I3" s="190"/>
      <c r="J3" s="233" t="s">
        <v>146</v>
      </c>
      <c r="K3" s="190"/>
      <c r="L3" s="232" t="s">
        <v>102</v>
      </c>
      <c r="M3" s="232"/>
      <c r="N3" s="233" t="s">
        <v>147</v>
      </c>
      <c r="O3"/>
      <c r="P3"/>
      <c r="Q3"/>
      <c r="R3"/>
    </row>
    <row r="4" spans="1:18" ht="12.75">
      <c r="A4"/>
      <c r="B4" s="231"/>
      <c r="C4" s="231"/>
      <c r="D4" s="464" t="s">
        <v>148</v>
      </c>
      <c r="E4" s="464"/>
      <c r="F4" s="464" t="s">
        <v>149</v>
      </c>
      <c r="G4" s="464"/>
      <c r="H4" s="464" t="s">
        <v>150</v>
      </c>
      <c r="I4" s="464"/>
      <c r="J4" s="464" t="s">
        <v>151</v>
      </c>
      <c r="K4" s="464"/>
      <c r="L4" s="464" t="s">
        <v>152</v>
      </c>
      <c r="M4" s="464"/>
      <c r="N4" s="190" t="s">
        <v>148</v>
      </c>
      <c r="O4"/>
      <c r="P4"/>
      <c r="Q4"/>
      <c r="R4"/>
    </row>
    <row r="5" spans="1:18" ht="12.75">
      <c r="A5"/>
      <c r="B5" s="232"/>
      <c r="C5" s="190"/>
      <c r="D5" s="232" t="s">
        <v>106</v>
      </c>
      <c r="E5" s="190"/>
      <c r="F5" s="232" t="s">
        <v>145</v>
      </c>
      <c r="G5" s="190"/>
      <c r="H5" s="232" t="s">
        <v>108</v>
      </c>
      <c r="I5" s="190"/>
      <c r="J5" s="232" t="s">
        <v>153</v>
      </c>
      <c r="K5" s="190"/>
      <c r="L5" s="232" t="s">
        <v>102</v>
      </c>
      <c r="M5" s="232"/>
      <c r="N5" s="232" t="s">
        <v>144</v>
      </c>
      <c r="O5"/>
      <c r="P5"/>
      <c r="Q5"/>
      <c r="R5"/>
    </row>
    <row r="6" spans="1:18" ht="12.75">
      <c r="A6" s="183"/>
      <c r="B6" s="186" t="s">
        <v>111</v>
      </c>
      <c r="C6" s="186" t="s">
        <v>9</v>
      </c>
      <c r="D6" s="186" t="s">
        <v>111</v>
      </c>
      <c r="E6" s="186" t="s">
        <v>9</v>
      </c>
      <c r="F6" s="186" t="s">
        <v>111</v>
      </c>
      <c r="G6" s="186" t="s">
        <v>9</v>
      </c>
      <c r="H6" s="186" t="s">
        <v>111</v>
      </c>
      <c r="I6" s="186" t="s">
        <v>9</v>
      </c>
      <c r="J6" s="186" t="s">
        <v>111</v>
      </c>
      <c r="K6" s="186" t="s">
        <v>9</v>
      </c>
      <c r="L6" s="186" t="s">
        <v>111</v>
      </c>
      <c r="M6" s="230" t="s">
        <v>9</v>
      </c>
      <c r="N6" s="186" t="s">
        <v>111</v>
      </c>
      <c r="O6" s="248" t="s">
        <v>9</v>
      </c>
      <c r="P6"/>
      <c r="Q6"/>
      <c r="R6"/>
    </row>
    <row r="7" spans="1:18" ht="12.75">
      <c r="A7" s="215" t="s">
        <v>112</v>
      </c>
      <c r="B7" s="190"/>
      <c r="C7" s="190"/>
      <c r="D7" s="190"/>
      <c r="E7" s="190"/>
      <c r="F7" s="190"/>
      <c r="G7" s="190"/>
      <c r="H7" s="190"/>
      <c r="I7" s="190"/>
      <c r="J7" s="190"/>
      <c r="K7" s="190"/>
      <c r="L7" s="190"/>
      <c r="M7" s="232"/>
      <c r="N7" s="190"/>
      <c r="O7" s="249"/>
      <c r="P7"/>
      <c r="Q7"/>
      <c r="R7"/>
    </row>
    <row r="8" spans="1:18" ht="12.75">
      <c r="A8" s="76" t="s">
        <v>593</v>
      </c>
      <c r="B8" s="42">
        <v>3</v>
      </c>
      <c r="C8" s="42">
        <v>312</v>
      </c>
      <c r="D8" s="42">
        <v>2</v>
      </c>
      <c r="E8" s="42">
        <v>215</v>
      </c>
      <c r="F8" s="42">
        <v>1</v>
      </c>
      <c r="G8" s="42">
        <v>97</v>
      </c>
      <c r="H8" s="42">
        <v>2</v>
      </c>
      <c r="I8" s="42">
        <v>142</v>
      </c>
      <c r="J8" s="42">
        <v>1</v>
      </c>
      <c r="K8" s="42">
        <v>170</v>
      </c>
      <c r="L8" s="42">
        <v>3</v>
      </c>
      <c r="M8" s="42">
        <v>312</v>
      </c>
      <c r="N8" s="42">
        <v>0</v>
      </c>
      <c r="O8" s="123">
        <v>0</v>
      </c>
      <c r="Q8"/>
      <c r="R8"/>
    </row>
    <row r="9" spans="1:18" ht="12.75">
      <c r="A9" s="76" t="s">
        <v>590</v>
      </c>
      <c r="B9" s="208">
        <v>19</v>
      </c>
      <c r="C9" s="208">
        <v>1212</v>
      </c>
      <c r="D9" s="208">
        <v>12</v>
      </c>
      <c r="E9" s="208">
        <v>814</v>
      </c>
      <c r="F9" s="208">
        <v>7</v>
      </c>
      <c r="G9" s="208">
        <v>398</v>
      </c>
      <c r="H9" s="208">
        <v>7</v>
      </c>
      <c r="I9" s="208">
        <v>398</v>
      </c>
      <c r="J9" s="208">
        <v>12</v>
      </c>
      <c r="K9" s="208">
        <v>814</v>
      </c>
      <c r="L9" s="208">
        <v>19</v>
      </c>
      <c r="M9" s="208">
        <v>1212</v>
      </c>
      <c r="N9" s="208">
        <v>0</v>
      </c>
      <c r="O9" s="250">
        <v>0</v>
      </c>
      <c r="P9"/>
      <c r="Q9"/>
      <c r="R9"/>
    </row>
    <row r="10" spans="1:18" ht="12.75">
      <c r="A10" s="235" t="s">
        <v>578</v>
      </c>
      <c r="B10" s="208">
        <v>5</v>
      </c>
      <c r="C10" s="208">
        <v>707</v>
      </c>
      <c r="D10" s="208">
        <v>4</v>
      </c>
      <c r="E10" s="208">
        <v>695</v>
      </c>
      <c r="F10" s="208">
        <v>1</v>
      </c>
      <c r="G10" s="208">
        <v>12</v>
      </c>
      <c r="H10" s="208">
        <v>1</v>
      </c>
      <c r="I10" s="208">
        <v>12</v>
      </c>
      <c r="J10" s="208">
        <v>4</v>
      </c>
      <c r="K10" s="208">
        <v>695</v>
      </c>
      <c r="L10" s="208">
        <v>5</v>
      </c>
      <c r="M10" s="208">
        <v>707</v>
      </c>
      <c r="N10" s="208">
        <v>0</v>
      </c>
      <c r="O10" s="250">
        <v>0</v>
      </c>
      <c r="P10"/>
      <c r="Q10"/>
      <c r="R10"/>
    </row>
    <row r="11" spans="1:18" ht="12.75">
      <c r="A11" s="235" t="s">
        <v>556</v>
      </c>
      <c r="B11" s="208">
        <v>2</v>
      </c>
      <c r="C11" s="208">
        <v>808</v>
      </c>
      <c r="D11" s="208">
        <v>1</v>
      </c>
      <c r="E11" s="208">
        <v>801</v>
      </c>
      <c r="F11" s="208">
        <v>1</v>
      </c>
      <c r="G11" s="208">
        <v>7</v>
      </c>
      <c r="H11" s="208">
        <v>1</v>
      </c>
      <c r="I11" s="208">
        <v>7</v>
      </c>
      <c r="J11" s="208">
        <v>1</v>
      </c>
      <c r="K11" s="208">
        <v>801</v>
      </c>
      <c r="L11" s="208">
        <v>2</v>
      </c>
      <c r="M11" s="208">
        <v>808</v>
      </c>
      <c r="N11" s="208">
        <v>0</v>
      </c>
      <c r="O11" s="250">
        <v>0</v>
      </c>
      <c r="P11" s="236"/>
      <c r="Q11"/>
      <c r="R11"/>
    </row>
    <row r="12" spans="1:18" ht="12.75">
      <c r="A12" s="235" t="s">
        <v>154</v>
      </c>
      <c r="B12" s="208">
        <v>6</v>
      </c>
      <c r="C12" s="208">
        <v>253</v>
      </c>
      <c r="D12" s="208">
        <v>1</v>
      </c>
      <c r="E12" s="208">
        <v>140</v>
      </c>
      <c r="F12" s="208">
        <v>5</v>
      </c>
      <c r="G12" s="208">
        <v>113</v>
      </c>
      <c r="H12" s="208">
        <v>5</v>
      </c>
      <c r="I12" s="208">
        <v>113</v>
      </c>
      <c r="J12" s="208">
        <v>1</v>
      </c>
      <c r="K12" s="208">
        <v>140</v>
      </c>
      <c r="L12" s="208">
        <v>6</v>
      </c>
      <c r="M12" s="208">
        <v>253</v>
      </c>
      <c r="N12" s="208">
        <v>0</v>
      </c>
      <c r="O12" s="250">
        <v>0</v>
      </c>
      <c r="P12"/>
      <c r="Q12"/>
      <c r="R12"/>
    </row>
    <row r="13" spans="1:18" ht="12.75">
      <c r="A13" s="235" t="s">
        <v>114</v>
      </c>
      <c r="B13" s="208">
        <v>6</v>
      </c>
      <c r="C13" s="208">
        <v>1300</v>
      </c>
      <c r="D13" s="208">
        <v>6</v>
      </c>
      <c r="E13" s="208">
        <v>1300</v>
      </c>
      <c r="F13" s="208">
        <v>0</v>
      </c>
      <c r="G13" s="208">
        <v>0</v>
      </c>
      <c r="H13" s="208">
        <v>2</v>
      </c>
      <c r="I13" s="208">
        <v>521</v>
      </c>
      <c r="J13" s="208">
        <v>4</v>
      </c>
      <c r="K13" s="208">
        <v>779</v>
      </c>
      <c r="L13" s="208">
        <v>6</v>
      </c>
      <c r="M13" s="208">
        <v>1300</v>
      </c>
      <c r="N13" s="208">
        <v>0</v>
      </c>
      <c r="O13" s="250">
        <v>0</v>
      </c>
      <c r="P13"/>
      <c r="Q13"/>
      <c r="R13"/>
    </row>
    <row r="14" spans="1:18" ht="12.75">
      <c r="A14" s="234" t="s">
        <v>115</v>
      </c>
      <c r="B14" s="208">
        <v>9</v>
      </c>
      <c r="C14" s="208">
        <v>8990</v>
      </c>
      <c r="D14" s="208">
        <v>6</v>
      </c>
      <c r="E14" s="208">
        <v>8923</v>
      </c>
      <c r="F14" s="208">
        <v>3</v>
      </c>
      <c r="G14" s="208">
        <v>67</v>
      </c>
      <c r="H14" s="208">
        <v>4</v>
      </c>
      <c r="I14" s="208">
        <v>199</v>
      </c>
      <c r="J14" s="208">
        <v>5</v>
      </c>
      <c r="K14" s="208">
        <v>8791</v>
      </c>
      <c r="L14" s="208">
        <v>9</v>
      </c>
      <c r="M14" s="208">
        <v>8990</v>
      </c>
      <c r="N14" s="208">
        <v>0</v>
      </c>
      <c r="O14" s="250">
        <v>0</v>
      </c>
      <c r="P14"/>
      <c r="Q14"/>
      <c r="R14"/>
    </row>
    <row r="15" spans="1:18" ht="12.75">
      <c r="A15" s="215" t="s">
        <v>64</v>
      </c>
      <c r="B15" s="208"/>
      <c r="C15" s="208"/>
      <c r="D15" s="208"/>
      <c r="E15" s="208"/>
      <c r="F15" s="208"/>
      <c r="G15" s="208"/>
      <c r="H15" s="208"/>
      <c r="I15" s="208"/>
      <c r="J15" s="208"/>
      <c r="K15" s="208"/>
      <c r="L15" s="208"/>
      <c r="M15" s="208"/>
      <c r="N15" s="208"/>
      <c r="O15" s="236"/>
      <c r="P15"/>
      <c r="Q15"/>
      <c r="R15"/>
    </row>
    <row r="16" spans="1:18" ht="12.75">
      <c r="A16" s="76" t="s">
        <v>116</v>
      </c>
      <c r="B16" s="208">
        <v>20</v>
      </c>
      <c r="C16" s="208">
        <v>1351</v>
      </c>
      <c r="D16" s="208">
        <v>14</v>
      </c>
      <c r="E16" s="208">
        <v>947</v>
      </c>
      <c r="F16" s="208">
        <v>6</v>
      </c>
      <c r="G16" s="208">
        <v>403</v>
      </c>
      <c r="H16" s="208">
        <v>9</v>
      </c>
      <c r="I16" s="208">
        <v>522</v>
      </c>
      <c r="J16" s="208">
        <v>11</v>
      </c>
      <c r="K16" s="208">
        <v>829</v>
      </c>
      <c r="L16" s="208">
        <v>20</v>
      </c>
      <c r="M16" s="208">
        <v>1351</v>
      </c>
      <c r="N16" s="208">
        <v>0</v>
      </c>
      <c r="O16" s="250">
        <v>0</v>
      </c>
      <c r="P16"/>
      <c r="Q16"/>
      <c r="R16"/>
    </row>
    <row r="17" spans="1:18" ht="12.75">
      <c r="A17" s="235" t="s">
        <v>117</v>
      </c>
      <c r="B17">
        <v>17</v>
      </c>
      <c r="C17">
        <v>2790</v>
      </c>
      <c r="D17">
        <v>15</v>
      </c>
      <c r="E17">
        <v>2730</v>
      </c>
      <c r="F17">
        <v>2</v>
      </c>
      <c r="G17">
        <v>60</v>
      </c>
      <c r="H17">
        <v>6</v>
      </c>
      <c r="I17">
        <v>1035</v>
      </c>
      <c r="J17">
        <v>11</v>
      </c>
      <c r="K17">
        <v>1755</v>
      </c>
      <c r="L17">
        <v>16</v>
      </c>
      <c r="M17" s="236">
        <v>2780</v>
      </c>
      <c r="N17">
        <v>1</v>
      </c>
      <c r="O17">
        <v>495</v>
      </c>
      <c r="P17"/>
      <c r="Q17"/>
      <c r="R17"/>
    </row>
    <row r="18" spans="1:18" ht="12.75">
      <c r="A18" s="235" t="s">
        <v>118</v>
      </c>
      <c r="B18">
        <v>13</v>
      </c>
      <c r="C18">
        <v>3798</v>
      </c>
      <c r="D18">
        <v>12</v>
      </c>
      <c r="E18">
        <v>3796</v>
      </c>
      <c r="F18">
        <v>1</v>
      </c>
      <c r="G18">
        <v>3</v>
      </c>
      <c r="H18">
        <v>4</v>
      </c>
      <c r="I18">
        <v>2456</v>
      </c>
      <c r="J18">
        <v>9</v>
      </c>
      <c r="K18">
        <v>1342</v>
      </c>
      <c r="L18">
        <v>13</v>
      </c>
      <c r="M18" s="236">
        <v>3798</v>
      </c>
      <c r="N18">
        <v>3</v>
      </c>
      <c r="O18">
        <v>2771</v>
      </c>
      <c r="P18"/>
      <c r="Q18"/>
      <c r="R18"/>
    </row>
    <row r="19" spans="1:18" ht="12.75">
      <c r="A19" s="251" t="s">
        <v>119</v>
      </c>
      <c r="B19" s="208">
        <v>17</v>
      </c>
      <c r="C19" s="208">
        <v>8984</v>
      </c>
      <c r="D19" s="208">
        <v>10</v>
      </c>
      <c r="E19" s="208">
        <v>6356</v>
      </c>
      <c r="F19" s="208">
        <v>7</v>
      </c>
      <c r="G19" s="208">
        <v>2629</v>
      </c>
      <c r="H19" s="208">
        <v>10</v>
      </c>
      <c r="I19" s="208">
        <v>7860</v>
      </c>
      <c r="J19" s="208">
        <v>7</v>
      </c>
      <c r="K19" s="208">
        <v>1124</v>
      </c>
      <c r="L19" s="208">
        <v>17</v>
      </c>
      <c r="M19" s="208">
        <v>8984</v>
      </c>
      <c r="N19" s="208">
        <v>0</v>
      </c>
      <c r="O19" s="250">
        <v>0</v>
      </c>
      <c r="P19"/>
      <c r="Q19"/>
      <c r="R19"/>
    </row>
    <row r="20" spans="1:18" ht="12.75">
      <c r="A20" s="235" t="s">
        <v>120</v>
      </c>
      <c r="B20" s="208">
        <v>9</v>
      </c>
      <c r="C20" s="208">
        <v>1007</v>
      </c>
      <c r="D20" s="208">
        <v>9</v>
      </c>
      <c r="E20" s="208">
        <v>1007</v>
      </c>
      <c r="F20" s="208">
        <v>0</v>
      </c>
      <c r="G20" s="208">
        <v>0</v>
      </c>
      <c r="H20" s="208">
        <v>1</v>
      </c>
      <c r="I20" s="208">
        <v>240</v>
      </c>
      <c r="J20" s="208">
        <v>8</v>
      </c>
      <c r="K20" s="208">
        <v>767</v>
      </c>
      <c r="L20" s="208">
        <v>9</v>
      </c>
      <c r="M20" s="208">
        <v>1007</v>
      </c>
      <c r="N20" s="208">
        <v>0</v>
      </c>
      <c r="O20" s="250">
        <v>0</v>
      </c>
      <c r="P20"/>
      <c r="Q20"/>
      <c r="R20"/>
    </row>
    <row r="21" spans="1:18" ht="12.75">
      <c r="A21" s="235" t="s">
        <v>121</v>
      </c>
      <c r="B21" s="208">
        <v>7</v>
      </c>
      <c r="C21" s="208">
        <v>706</v>
      </c>
      <c r="D21" s="208">
        <v>7</v>
      </c>
      <c r="E21" s="208">
        <v>706</v>
      </c>
      <c r="F21" s="208">
        <v>0</v>
      </c>
      <c r="G21" s="208">
        <v>0</v>
      </c>
      <c r="H21" s="208">
        <v>1</v>
      </c>
      <c r="I21" s="208">
        <v>275</v>
      </c>
      <c r="J21" s="208">
        <v>6</v>
      </c>
      <c r="K21" s="208">
        <v>431</v>
      </c>
      <c r="L21" s="208">
        <v>6</v>
      </c>
      <c r="M21" s="208">
        <v>431</v>
      </c>
      <c r="N21" s="208">
        <v>1</v>
      </c>
      <c r="O21" s="250">
        <v>275</v>
      </c>
      <c r="P21"/>
      <c r="Q21"/>
      <c r="R21"/>
    </row>
    <row r="22" spans="1:18" ht="12.75">
      <c r="A22" s="235" t="s">
        <v>122</v>
      </c>
      <c r="B22" s="208">
        <v>12</v>
      </c>
      <c r="C22" s="208">
        <v>1785</v>
      </c>
      <c r="D22" s="208">
        <v>6</v>
      </c>
      <c r="E22" s="208">
        <v>1651</v>
      </c>
      <c r="F22" s="208">
        <v>6</v>
      </c>
      <c r="G22" s="208">
        <v>135</v>
      </c>
      <c r="H22" s="208">
        <v>8</v>
      </c>
      <c r="I22" s="208">
        <v>198</v>
      </c>
      <c r="J22" s="208">
        <v>4</v>
      </c>
      <c r="K22" s="208">
        <v>1587</v>
      </c>
      <c r="L22" s="208">
        <v>12</v>
      </c>
      <c r="M22" s="208">
        <v>1785</v>
      </c>
      <c r="N22" s="208">
        <v>0</v>
      </c>
      <c r="O22" s="250">
        <v>0</v>
      </c>
      <c r="P22"/>
      <c r="Q22"/>
      <c r="R22"/>
    </row>
    <row r="23" spans="1:18" ht="12.75">
      <c r="A23" s="235" t="s">
        <v>123</v>
      </c>
      <c r="B23" s="208">
        <v>9</v>
      </c>
      <c r="C23" s="208">
        <v>950</v>
      </c>
      <c r="D23" s="208">
        <v>4</v>
      </c>
      <c r="E23" s="208">
        <v>560</v>
      </c>
      <c r="F23" s="208">
        <v>5</v>
      </c>
      <c r="G23" s="208">
        <v>390</v>
      </c>
      <c r="H23" s="208">
        <v>5</v>
      </c>
      <c r="I23" s="208">
        <v>390</v>
      </c>
      <c r="J23" s="208">
        <v>4</v>
      </c>
      <c r="K23" s="208">
        <v>560</v>
      </c>
      <c r="L23" s="208">
        <v>9</v>
      </c>
      <c r="M23" s="208">
        <v>950</v>
      </c>
      <c r="N23" s="208">
        <v>0</v>
      </c>
      <c r="O23" s="250">
        <v>0</v>
      </c>
      <c r="P23"/>
      <c r="Q23"/>
      <c r="R23"/>
    </row>
    <row r="24" spans="1:18" ht="12.75">
      <c r="A24" s="235" t="s">
        <v>124</v>
      </c>
      <c r="B24" s="208">
        <v>9</v>
      </c>
      <c r="C24" s="208">
        <v>2050</v>
      </c>
      <c r="D24" s="208">
        <v>5</v>
      </c>
      <c r="E24" s="208">
        <v>1826</v>
      </c>
      <c r="F24" s="208">
        <v>4</v>
      </c>
      <c r="G24" s="208">
        <v>224</v>
      </c>
      <c r="H24" s="208">
        <v>5</v>
      </c>
      <c r="I24" s="208">
        <v>474</v>
      </c>
      <c r="J24" s="208">
        <v>4</v>
      </c>
      <c r="K24" s="208">
        <v>1576</v>
      </c>
      <c r="L24" s="208">
        <v>8</v>
      </c>
      <c r="M24" s="208">
        <v>678</v>
      </c>
      <c r="N24" s="208">
        <v>1</v>
      </c>
      <c r="O24" s="250">
        <v>1372</v>
      </c>
      <c r="P24"/>
      <c r="Q24"/>
      <c r="R24"/>
    </row>
    <row r="25" spans="1:18" ht="12.75">
      <c r="A25" s="234" t="s">
        <v>125</v>
      </c>
      <c r="B25" s="208">
        <v>8</v>
      </c>
      <c r="C25" s="208">
        <v>917</v>
      </c>
      <c r="D25" s="208">
        <v>8</v>
      </c>
      <c r="E25" s="208">
        <v>916</v>
      </c>
      <c r="F25" s="208">
        <v>0</v>
      </c>
      <c r="G25" s="208">
        <v>0</v>
      </c>
      <c r="H25" s="208">
        <v>3</v>
      </c>
      <c r="I25" s="208">
        <v>373</v>
      </c>
      <c r="J25" s="208">
        <v>5</v>
      </c>
      <c r="K25" s="208">
        <v>535</v>
      </c>
      <c r="L25" s="208">
        <v>8</v>
      </c>
      <c r="M25" s="208">
        <v>916</v>
      </c>
      <c r="N25" s="208">
        <v>0</v>
      </c>
      <c r="O25" s="250">
        <v>0</v>
      </c>
      <c r="P25"/>
      <c r="Q25"/>
      <c r="R25"/>
    </row>
    <row r="26" spans="1:18" ht="12.75">
      <c r="A26" s="251" t="s">
        <v>126</v>
      </c>
      <c r="B26">
        <v>8</v>
      </c>
      <c r="C26">
        <v>325</v>
      </c>
      <c r="D26">
        <v>4</v>
      </c>
      <c r="E26">
        <v>54</v>
      </c>
      <c r="F26">
        <v>4</v>
      </c>
      <c r="G26">
        <v>271</v>
      </c>
      <c r="H26">
        <v>4</v>
      </c>
      <c r="I26">
        <v>271</v>
      </c>
      <c r="J26">
        <v>4</v>
      </c>
      <c r="K26">
        <v>54</v>
      </c>
      <c r="L26">
        <v>8</v>
      </c>
      <c r="M26" s="236">
        <v>325</v>
      </c>
      <c r="N26">
        <v>0</v>
      </c>
      <c r="O26" s="250">
        <v>2270</v>
      </c>
      <c r="P26"/>
      <c r="Q26"/>
      <c r="R26"/>
    </row>
    <row r="27" spans="1:18" ht="12.75">
      <c r="A27" s="251" t="s">
        <v>127</v>
      </c>
      <c r="B27">
        <v>8</v>
      </c>
      <c r="C27">
        <v>2637</v>
      </c>
      <c r="D27">
        <v>7</v>
      </c>
      <c r="E27">
        <v>2625</v>
      </c>
      <c r="F27">
        <v>1</v>
      </c>
      <c r="G27">
        <v>12</v>
      </c>
      <c r="H27">
        <v>3</v>
      </c>
      <c r="I27">
        <v>2281</v>
      </c>
      <c r="J27">
        <v>5</v>
      </c>
      <c r="K27">
        <v>356</v>
      </c>
      <c r="L27">
        <v>6</v>
      </c>
      <c r="M27" s="236">
        <v>367</v>
      </c>
      <c r="N27">
        <v>2</v>
      </c>
      <c r="O27"/>
      <c r="P27"/>
      <c r="Q27"/>
      <c r="R27"/>
    </row>
    <row r="28" spans="1:18" ht="12.75">
      <c r="A28" s="215"/>
      <c r="B28" s="217"/>
      <c r="C28" s="217"/>
      <c r="D28" s="217"/>
      <c r="E28" s="217"/>
      <c r="F28" s="217"/>
      <c r="G28" s="217"/>
      <c r="H28" s="217"/>
      <c r="I28" s="217"/>
      <c r="J28" s="217"/>
      <c r="K28" s="217"/>
      <c r="L28" s="217"/>
      <c r="M28" s="217"/>
      <c r="N28" s="217"/>
      <c r="O28"/>
      <c r="P28"/>
      <c r="Q28"/>
      <c r="R28"/>
    </row>
    <row r="29" spans="1:18" ht="12.75">
      <c r="A29" s="215" t="s">
        <v>64</v>
      </c>
      <c r="B29" s="217">
        <v>138</v>
      </c>
      <c r="C29" s="217">
        <v>27317</v>
      </c>
      <c r="D29" s="217">
        <v>102</v>
      </c>
      <c r="E29" s="217">
        <v>23190</v>
      </c>
      <c r="F29" s="217">
        <v>36</v>
      </c>
      <c r="G29" s="217">
        <v>4126</v>
      </c>
      <c r="H29" s="217">
        <v>59</v>
      </c>
      <c r="I29" s="217">
        <v>16375</v>
      </c>
      <c r="J29" s="217">
        <v>79</v>
      </c>
      <c r="K29" s="217">
        <v>10941</v>
      </c>
      <c r="L29" s="217">
        <v>130</v>
      </c>
      <c r="M29" s="217">
        <v>20134</v>
      </c>
      <c r="N29" s="217">
        <v>8</v>
      </c>
      <c r="O29" s="222">
        <v>7183</v>
      </c>
      <c r="P29"/>
      <c r="Q29"/>
      <c r="R29"/>
    </row>
    <row r="30" spans="1:18" ht="12.75">
      <c r="A30" s="215" t="s">
        <v>65</v>
      </c>
      <c r="B30" s="217">
        <v>60</v>
      </c>
      <c r="C30" s="217">
        <v>28256</v>
      </c>
      <c r="D30" s="217">
        <v>34</v>
      </c>
      <c r="E30" s="217">
        <v>24640</v>
      </c>
      <c r="F30" s="217">
        <v>26</v>
      </c>
      <c r="G30" s="217">
        <v>3616</v>
      </c>
      <c r="H30" s="217">
        <v>37</v>
      </c>
      <c r="I30" s="217">
        <v>15874</v>
      </c>
      <c r="J30" s="217">
        <v>23</v>
      </c>
      <c r="K30" s="217">
        <v>12382</v>
      </c>
      <c r="L30" s="217">
        <v>55</v>
      </c>
      <c r="M30" s="217">
        <v>17162</v>
      </c>
      <c r="N30" s="217">
        <v>5</v>
      </c>
      <c r="O30" s="222">
        <v>11094</v>
      </c>
      <c r="P30"/>
      <c r="Q30"/>
      <c r="R30"/>
    </row>
    <row r="31" spans="1:18" ht="12.75">
      <c r="A31" s="240" t="s">
        <v>66</v>
      </c>
      <c r="B31" s="217">
        <v>57</v>
      </c>
      <c r="C31" s="217">
        <v>23272</v>
      </c>
      <c r="D31" s="217">
        <v>35</v>
      </c>
      <c r="E31" s="217">
        <v>22265</v>
      </c>
      <c r="F31" s="217">
        <v>22</v>
      </c>
      <c r="G31" s="217">
        <v>1007</v>
      </c>
      <c r="H31" s="217">
        <v>36</v>
      </c>
      <c r="I31" s="217">
        <v>9630</v>
      </c>
      <c r="J31" s="217">
        <v>21</v>
      </c>
      <c r="K31" s="217">
        <v>13642</v>
      </c>
      <c r="L31" s="217">
        <v>39</v>
      </c>
      <c r="M31" s="217">
        <v>4569</v>
      </c>
      <c r="N31" s="217">
        <v>18</v>
      </c>
      <c r="O31" s="222">
        <v>18660</v>
      </c>
      <c r="P31"/>
      <c r="Q31"/>
      <c r="R31"/>
    </row>
    <row r="32" spans="1:18" ht="12.75">
      <c r="A32" s="241" t="s">
        <v>128</v>
      </c>
      <c r="B32" s="217">
        <v>26</v>
      </c>
      <c r="C32" s="217">
        <v>4070</v>
      </c>
      <c r="D32" s="217">
        <v>14</v>
      </c>
      <c r="E32" s="217">
        <v>3639</v>
      </c>
      <c r="F32" s="217">
        <v>12</v>
      </c>
      <c r="G32" s="217">
        <v>431</v>
      </c>
      <c r="H32" s="217">
        <v>20</v>
      </c>
      <c r="I32" s="217">
        <v>3032</v>
      </c>
      <c r="J32" s="217">
        <v>6</v>
      </c>
      <c r="K32" s="217">
        <v>1039</v>
      </c>
      <c r="L32" s="217">
        <v>18</v>
      </c>
      <c r="M32" s="217">
        <v>1897</v>
      </c>
      <c r="N32" s="217">
        <v>8</v>
      </c>
      <c r="O32" s="222">
        <v>2173</v>
      </c>
      <c r="P32"/>
      <c r="Q32"/>
      <c r="R32"/>
    </row>
    <row r="33" spans="1:18" ht="12.75">
      <c r="A33" s="242" t="s">
        <v>67</v>
      </c>
      <c r="B33" s="217">
        <v>35</v>
      </c>
      <c r="C33" s="217">
        <v>7543</v>
      </c>
      <c r="D33" s="222">
        <v>20</v>
      </c>
      <c r="E33" s="222">
        <v>6502</v>
      </c>
      <c r="F33" s="222">
        <v>15</v>
      </c>
      <c r="G33" s="222">
        <v>1041</v>
      </c>
      <c r="H33" s="222">
        <v>28</v>
      </c>
      <c r="I33" s="222">
        <v>6341</v>
      </c>
      <c r="J33" s="222">
        <v>7</v>
      </c>
      <c r="K33" s="222">
        <v>1202</v>
      </c>
      <c r="L33" s="217">
        <v>30</v>
      </c>
      <c r="M33" s="217">
        <v>6601</v>
      </c>
      <c r="N33" s="222">
        <v>5</v>
      </c>
      <c r="O33" s="222">
        <v>942</v>
      </c>
      <c r="P33"/>
      <c r="Q33"/>
      <c r="R33"/>
    </row>
    <row r="34" spans="1:18" ht="12.75">
      <c r="A34" s="243" t="s">
        <v>129</v>
      </c>
      <c r="B34" s="217">
        <f>(D34+F34+H34+J34+L34)</f>
        <v>450</v>
      </c>
      <c r="C34" s="217">
        <v>6108</v>
      </c>
      <c r="D34" s="222">
        <v>124</v>
      </c>
      <c r="E34" s="222">
        <v>5378</v>
      </c>
      <c r="F34" s="222">
        <v>27</v>
      </c>
      <c r="G34" s="222">
        <v>729</v>
      </c>
      <c r="H34" s="222">
        <v>37</v>
      </c>
      <c r="I34" s="222">
        <v>3385</v>
      </c>
      <c r="J34" s="222">
        <v>114</v>
      </c>
      <c r="K34" s="222">
        <v>2722</v>
      </c>
      <c r="L34" s="222">
        <v>148</v>
      </c>
      <c r="M34" s="222">
        <v>5893</v>
      </c>
      <c r="N34" s="222">
        <v>3</v>
      </c>
      <c r="O34" s="222">
        <v>215</v>
      </c>
      <c r="P34"/>
      <c r="Q34"/>
      <c r="R34"/>
    </row>
    <row r="35" spans="1:18" ht="12.75">
      <c r="A35" s="243" t="s">
        <v>6</v>
      </c>
      <c r="B35" s="217">
        <v>93</v>
      </c>
      <c r="C35" s="217">
        <v>7817</v>
      </c>
      <c r="D35" s="222">
        <v>65</v>
      </c>
      <c r="E35" s="222">
        <v>6257</v>
      </c>
      <c r="F35" s="222">
        <v>28</v>
      </c>
      <c r="G35" s="222">
        <v>1560</v>
      </c>
      <c r="H35" s="222">
        <v>42</v>
      </c>
      <c r="I35" s="222">
        <v>5098</v>
      </c>
      <c r="J35" s="222">
        <v>51</v>
      </c>
      <c r="K35" s="222">
        <v>2719</v>
      </c>
      <c r="L35" s="222">
        <v>91</v>
      </c>
      <c r="M35" s="222">
        <v>7617</v>
      </c>
      <c r="N35" s="222">
        <v>2</v>
      </c>
      <c r="O35" s="222">
        <v>200</v>
      </c>
      <c r="P35"/>
      <c r="Q35"/>
      <c r="R35"/>
    </row>
    <row r="36" spans="1:18" ht="12.75">
      <c r="A36" s="243" t="s">
        <v>7</v>
      </c>
      <c r="B36" s="217">
        <v>58</v>
      </c>
      <c r="C36" s="217">
        <v>5587</v>
      </c>
      <c r="D36" s="222">
        <v>32</v>
      </c>
      <c r="E36" s="222">
        <v>5019</v>
      </c>
      <c r="F36" s="222">
        <v>26</v>
      </c>
      <c r="G36" s="222">
        <v>568</v>
      </c>
      <c r="H36" s="222">
        <v>40</v>
      </c>
      <c r="I36" s="222">
        <v>5182</v>
      </c>
      <c r="J36" s="222">
        <v>18</v>
      </c>
      <c r="K36" s="222">
        <v>404</v>
      </c>
      <c r="L36" s="222">
        <v>57</v>
      </c>
      <c r="M36" s="222">
        <v>5516</v>
      </c>
      <c r="N36" s="222">
        <v>1</v>
      </c>
      <c r="O36" s="99">
        <f>+C36-M36</f>
        <v>71</v>
      </c>
      <c r="P36"/>
      <c r="Q36"/>
      <c r="R36"/>
    </row>
    <row r="37" spans="1:18" ht="12.75">
      <c r="A37" s="243" t="s">
        <v>130</v>
      </c>
      <c r="B37" s="217">
        <v>111</v>
      </c>
      <c r="C37" s="217">
        <v>4570</v>
      </c>
      <c r="D37" s="222">
        <v>62</v>
      </c>
      <c r="E37" s="222">
        <v>2862</v>
      </c>
      <c r="F37" s="222">
        <v>49</v>
      </c>
      <c r="G37" s="222">
        <v>1708</v>
      </c>
      <c r="H37" s="222">
        <v>59</v>
      </c>
      <c r="I37" s="222">
        <v>3522</v>
      </c>
      <c r="J37" s="222">
        <v>52</v>
      </c>
      <c r="K37" s="222">
        <v>1048</v>
      </c>
      <c r="L37" s="222">
        <v>105</v>
      </c>
      <c r="M37" s="222">
        <v>3852</v>
      </c>
      <c r="N37" s="222">
        <v>6</v>
      </c>
      <c r="O37" s="99">
        <f>+C37-M37</f>
        <v>718</v>
      </c>
      <c r="P37"/>
      <c r="Q37"/>
      <c r="R37"/>
    </row>
    <row r="38" spans="1:18" ht="12.75">
      <c r="A38" s="243" t="s">
        <v>131</v>
      </c>
      <c r="B38" s="217">
        <v>882</v>
      </c>
      <c r="C38" s="217">
        <v>14276</v>
      </c>
      <c r="D38" s="222">
        <v>751</v>
      </c>
      <c r="E38" s="222">
        <v>11557</v>
      </c>
      <c r="F38" s="222">
        <v>131</v>
      </c>
      <c r="G38" s="222">
        <v>2719</v>
      </c>
      <c r="H38" s="222">
        <v>167</v>
      </c>
      <c r="I38" s="222">
        <v>8326</v>
      </c>
      <c r="J38" s="222">
        <v>717</v>
      </c>
      <c r="K38" s="222">
        <v>5959</v>
      </c>
      <c r="L38" s="222">
        <v>872</v>
      </c>
      <c r="M38" s="222">
        <v>10241</v>
      </c>
      <c r="N38" s="222">
        <v>10</v>
      </c>
      <c r="O38" s="99">
        <f>+C38-M38</f>
        <v>4035</v>
      </c>
      <c r="P38"/>
      <c r="Q38"/>
      <c r="R38"/>
    </row>
    <row r="39" spans="1:18" ht="12.75">
      <c r="A39" s="243" t="s">
        <v>132</v>
      </c>
      <c r="B39" s="217">
        <v>1725</v>
      </c>
      <c r="C39" s="217">
        <v>20804</v>
      </c>
      <c r="D39" s="222">
        <v>1426</v>
      </c>
      <c r="E39" s="222">
        <v>14240</v>
      </c>
      <c r="F39" s="222">
        <v>299</v>
      </c>
      <c r="G39" s="222">
        <v>6564</v>
      </c>
      <c r="H39" s="222">
        <v>368</v>
      </c>
      <c r="I39" s="222">
        <v>9880</v>
      </c>
      <c r="J39" s="222">
        <v>1357</v>
      </c>
      <c r="K39" s="222">
        <v>10924</v>
      </c>
      <c r="L39" s="222">
        <v>1718</v>
      </c>
      <c r="M39" s="222">
        <v>16639</v>
      </c>
      <c r="N39" s="222">
        <v>7</v>
      </c>
      <c r="O39" s="99">
        <f>+C39-M39</f>
        <v>4165</v>
      </c>
      <c r="P39"/>
      <c r="Q39"/>
      <c r="R39"/>
    </row>
    <row r="40" spans="1:18" ht="12.75">
      <c r="A40" s="243" t="s">
        <v>133</v>
      </c>
      <c r="B40" s="217">
        <v>1692</v>
      </c>
      <c r="C40" s="217">
        <v>27633</v>
      </c>
      <c r="D40" s="222">
        <v>1342</v>
      </c>
      <c r="E40" s="222">
        <v>21045</v>
      </c>
      <c r="F40" s="222">
        <v>350</v>
      </c>
      <c r="G40" s="222">
        <v>6588</v>
      </c>
      <c r="H40" s="222">
        <v>453</v>
      </c>
      <c r="I40" s="222">
        <v>11061</v>
      </c>
      <c r="J40" s="222">
        <v>1239</v>
      </c>
      <c r="K40" s="222">
        <v>16572</v>
      </c>
      <c r="L40" s="222">
        <v>1684</v>
      </c>
      <c r="M40" s="222">
        <v>26270</v>
      </c>
      <c r="N40" s="222">
        <v>8</v>
      </c>
      <c r="O40" s="99">
        <f>+C40-M40</f>
        <v>1363</v>
      </c>
      <c r="P40"/>
      <c r="Q40"/>
      <c r="R40"/>
    </row>
    <row r="41" spans="1:18" ht="12.75">
      <c r="A41" s="244" t="s">
        <v>134</v>
      </c>
      <c r="B41" s="225">
        <v>1143</v>
      </c>
      <c r="C41" s="225">
        <v>24372</v>
      </c>
      <c r="D41" s="226">
        <v>773</v>
      </c>
      <c r="E41" s="226">
        <v>15449</v>
      </c>
      <c r="F41" s="226">
        <v>370</v>
      </c>
      <c r="G41" s="226">
        <v>8923</v>
      </c>
      <c r="H41" s="226">
        <v>451</v>
      </c>
      <c r="I41" s="226">
        <v>16508</v>
      </c>
      <c r="J41" s="226">
        <v>692</v>
      </c>
      <c r="K41" s="226">
        <v>7864</v>
      </c>
      <c r="L41" s="245" t="s">
        <v>155</v>
      </c>
      <c r="M41" s="245" t="s">
        <v>155</v>
      </c>
      <c r="N41" s="245" t="s">
        <v>155</v>
      </c>
      <c r="O41" s="245" t="s">
        <v>155</v>
      </c>
      <c r="P41"/>
      <c r="Q41"/>
      <c r="R41"/>
    </row>
    <row r="42" spans="1:18" ht="12.75">
      <c r="A42" s="246"/>
      <c r="B42" s="217"/>
      <c r="C42" s="217"/>
      <c r="D42" s="222"/>
      <c r="E42" s="222"/>
      <c r="F42" s="222"/>
      <c r="G42" s="222"/>
      <c r="H42" s="222"/>
      <c r="I42" s="222"/>
      <c r="J42" s="222"/>
      <c r="K42" s="222"/>
      <c r="L42" s="247"/>
      <c r="M42" s="247"/>
      <c r="N42" s="247"/>
      <c r="O42"/>
      <c r="P42"/>
      <c r="Q42"/>
      <c r="R42"/>
    </row>
    <row r="43" spans="1:18" ht="12.75">
      <c r="A43" s="228" t="s">
        <v>135</v>
      </c>
      <c r="B43" s="27"/>
      <c r="C43" s="27"/>
      <c r="D43" s="15"/>
      <c r="E43" s="15"/>
      <c r="F43" s="15"/>
      <c r="G43" s="15"/>
      <c r="H43" s="15"/>
      <c r="I43" s="15"/>
      <c r="J43" s="15"/>
      <c r="K43" s="15"/>
      <c r="L43" s="236"/>
      <c r="M43" s="236"/>
      <c r="N43" s="236"/>
      <c r="O43"/>
      <c r="P43"/>
      <c r="Q43"/>
      <c r="R43"/>
    </row>
    <row r="44" spans="1:18" ht="12.75">
      <c r="A44" s="228" t="s">
        <v>156</v>
      </c>
      <c r="B44" s="27"/>
      <c r="C44" s="27"/>
      <c r="D44" s="15"/>
      <c r="E44" s="15"/>
      <c r="F44" s="15"/>
      <c r="G44" s="15"/>
      <c r="H44" s="15"/>
      <c r="I44" s="15"/>
      <c r="J44" s="15"/>
      <c r="K44" s="15"/>
      <c r="L44" s="236"/>
      <c r="M44" s="236"/>
      <c r="N44" s="236"/>
      <c r="O44"/>
      <c r="P44"/>
      <c r="Q44"/>
      <c r="R44"/>
    </row>
    <row r="45" spans="1:18" ht="12.75">
      <c r="A45" s="228" t="s">
        <v>139</v>
      </c>
      <c r="B45" s="27"/>
      <c r="C45" s="27"/>
      <c r="D45" s="15"/>
      <c r="E45" s="15"/>
      <c r="F45" s="236"/>
      <c r="G45" s="236"/>
      <c r="H45" s="236"/>
      <c r="I45" s="236"/>
      <c r="J45" s="236"/>
      <c r="K45" s="236"/>
      <c r="L45" s="236"/>
      <c r="M45" s="236"/>
      <c r="N45" s="236"/>
      <c r="O45"/>
      <c r="P45"/>
      <c r="Q45"/>
      <c r="R45"/>
    </row>
    <row r="48" ht="12.75">
      <c r="A48" s="477" t="s">
        <v>664</v>
      </c>
    </row>
  </sheetData>
  <mergeCells count="9">
    <mergeCell ref="L2:N2"/>
    <mergeCell ref="B2:C2"/>
    <mergeCell ref="D2:G2"/>
    <mergeCell ref="H2:K2"/>
    <mergeCell ref="L4:M4"/>
    <mergeCell ref="D4:E4"/>
    <mergeCell ref="F4:G4"/>
    <mergeCell ref="H4:I4"/>
    <mergeCell ref="J4:K4"/>
  </mergeCells>
  <hyperlinks>
    <hyperlink ref="A48" location="'Table-13-a'!A1"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51"/>
  <sheetViews>
    <sheetView workbookViewId="0" topLeftCell="A1">
      <selection activeCell="A47" sqref="A47"/>
    </sheetView>
  </sheetViews>
  <sheetFormatPr defaultColWidth="9.140625" defaultRowHeight="12.75"/>
  <cols>
    <col min="1" max="1" width="18.00390625" style="8" customWidth="1"/>
    <col min="2" max="2" width="9.140625" style="8" customWidth="1"/>
    <col min="3" max="3" width="8.421875" style="8" customWidth="1"/>
    <col min="4" max="4" width="9.00390625" style="8" customWidth="1"/>
    <col min="5" max="5" width="8.57421875" style="8" customWidth="1"/>
    <col min="6" max="6" width="9.28125" style="8" customWidth="1"/>
    <col min="7" max="7" width="8.421875" style="8" customWidth="1"/>
    <col min="8" max="8" width="9.28125" style="8" customWidth="1"/>
    <col min="9" max="9" width="8.7109375" style="8" customWidth="1"/>
    <col min="10" max="10" width="8.8515625" style="8" customWidth="1"/>
    <col min="11" max="11" width="8.421875" style="8" customWidth="1"/>
    <col min="12" max="16384" width="9.140625" style="8" customWidth="1"/>
  </cols>
  <sheetData>
    <row r="1" spans="1:18" ht="12.75">
      <c r="A1" s="108" t="s">
        <v>157</v>
      </c>
      <c r="B1" s="183"/>
      <c r="C1" s="183"/>
      <c r="D1" s="183"/>
      <c r="E1" s="183"/>
      <c r="F1" s="183"/>
      <c r="G1" s="183"/>
      <c r="H1" s="183"/>
      <c r="I1" s="183"/>
      <c r="J1" s="183"/>
      <c r="K1" s="183"/>
      <c r="L1" s="231"/>
      <c r="M1" s="232"/>
      <c r="N1" s="231"/>
      <c r="O1" s="231"/>
      <c r="P1"/>
      <c r="Q1"/>
      <c r="R1"/>
    </row>
    <row r="2" spans="1:18" ht="12.75">
      <c r="A2" t="s">
        <v>98</v>
      </c>
      <c r="B2" s="464" t="s">
        <v>93</v>
      </c>
      <c r="C2" s="464"/>
      <c r="D2" s="465" t="s">
        <v>158</v>
      </c>
      <c r="E2" s="465"/>
      <c r="F2" s="465"/>
      <c r="G2" s="465"/>
      <c r="H2" s="465"/>
      <c r="I2" s="465"/>
      <c r="J2" s="465"/>
      <c r="K2" s="465"/>
      <c r="L2" s="464"/>
      <c r="M2" s="464"/>
      <c r="N2" s="464"/>
      <c r="O2" s="231"/>
      <c r="P2"/>
      <c r="Q2"/>
      <c r="R2"/>
    </row>
    <row r="3" spans="1:18" ht="12.75">
      <c r="A3" s="251" t="s">
        <v>159</v>
      </c>
      <c r="B3" t="s">
        <v>100</v>
      </c>
      <c r="C3"/>
      <c r="D3" t="s">
        <v>100</v>
      </c>
      <c r="E3"/>
      <c r="F3" t="s">
        <v>107</v>
      </c>
      <c r="G3"/>
      <c r="H3" t="s">
        <v>108</v>
      </c>
      <c r="I3" s="251" t="s">
        <v>160</v>
      </c>
      <c r="J3" t="s">
        <v>100</v>
      </c>
      <c r="K3"/>
      <c r="L3" s="231"/>
      <c r="M3" s="232"/>
      <c r="N3" s="231"/>
      <c r="O3" s="231"/>
      <c r="P3"/>
      <c r="Q3"/>
      <c r="R3"/>
    </row>
    <row r="4" spans="1:18" ht="12.75">
      <c r="A4"/>
      <c r="B4"/>
      <c r="C4"/>
      <c r="D4" s="464" t="s">
        <v>161</v>
      </c>
      <c r="E4" s="464"/>
      <c r="F4" s="464" t="s">
        <v>162</v>
      </c>
      <c r="G4" s="464"/>
      <c r="H4" s="464" t="s">
        <v>163</v>
      </c>
      <c r="I4" s="464"/>
      <c r="J4" s="464" t="s">
        <v>164</v>
      </c>
      <c r="K4" s="464"/>
      <c r="L4" s="464"/>
      <c r="M4" s="466"/>
      <c r="N4" s="191"/>
      <c r="O4" s="231"/>
      <c r="P4"/>
      <c r="Q4"/>
      <c r="R4"/>
    </row>
    <row r="5" spans="1:18" ht="12.75">
      <c r="A5"/>
      <c r="B5"/>
      <c r="C5"/>
      <c r="D5" t="s">
        <v>100</v>
      </c>
      <c r="E5"/>
      <c r="F5" t="s">
        <v>107</v>
      </c>
      <c r="G5"/>
      <c r="H5" t="s">
        <v>108</v>
      </c>
      <c r="I5"/>
      <c r="J5" t="s">
        <v>165</v>
      </c>
      <c r="K5"/>
      <c r="L5" s="231"/>
      <c r="M5" s="232"/>
      <c r="N5" s="231"/>
      <c r="O5" s="231"/>
      <c r="P5"/>
      <c r="Q5"/>
      <c r="R5"/>
    </row>
    <row r="6" spans="1:18" ht="12.75">
      <c r="A6" s="183"/>
      <c r="B6" s="186" t="s">
        <v>111</v>
      </c>
      <c r="C6" s="186" t="s">
        <v>9</v>
      </c>
      <c r="D6" s="186" t="s">
        <v>111</v>
      </c>
      <c r="E6" s="186" t="s">
        <v>9</v>
      </c>
      <c r="F6" s="186" t="s">
        <v>111</v>
      </c>
      <c r="G6" s="186" t="s">
        <v>9</v>
      </c>
      <c r="H6" s="186" t="s">
        <v>111</v>
      </c>
      <c r="I6" s="186" t="s">
        <v>9</v>
      </c>
      <c r="J6" s="186" t="s">
        <v>111</v>
      </c>
      <c r="K6" s="186" t="s">
        <v>9</v>
      </c>
      <c r="L6" s="190"/>
      <c r="M6" s="232"/>
      <c r="N6" s="190"/>
      <c r="O6" s="231"/>
      <c r="P6"/>
      <c r="Q6"/>
      <c r="R6"/>
    </row>
    <row r="7" spans="1:18" ht="12.75">
      <c r="A7" s="215" t="s">
        <v>112</v>
      </c>
      <c r="B7" s="190"/>
      <c r="C7" s="190"/>
      <c r="D7" s="190"/>
      <c r="E7" s="190"/>
      <c r="F7" s="190"/>
      <c r="G7" s="190"/>
      <c r="H7" s="190"/>
      <c r="I7" s="190"/>
      <c r="J7" s="190"/>
      <c r="K7" s="190"/>
      <c r="L7" s="190"/>
      <c r="M7" s="232"/>
      <c r="N7" s="190"/>
      <c r="O7" s="231"/>
      <c r="P7"/>
      <c r="Q7"/>
      <c r="R7"/>
    </row>
    <row r="8" spans="1:18" ht="12.75">
      <c r="A8" s="76" t="s">
        <v>593</v>
      </c>
      <c r="B8" s="208">
        <v>3</v>
      </c>
      <c r="C8" s="208">
        <v>312</v>
      </c>
      <c r="D8" s="208">
        <v>1</v>
      </c>
      <c r="E8" s="208">
        <v>170</v>
      </c>
      <c r="F8" s="208">
        <v>0</v>
      </c>
      <c r="G8" s="208">
        <v>0</v>
      </c>
      <c r="H8" s="208">
        <v>2</v>
      </c>
      <c r="I8" s="208">
        <v>142</v>
      </c>
      <c r="J8" s="208">
        <v>0</v>
      </c>
      <c r="K8" s="208">
        <v>0</v>
      </c>
      <c r="L8" s="190"/>
      <c r="M8" s="232"/>
      <c r="N8" s="190"/>
      <c r="O8" s="231"/>
      <c r="P8"/>
      <c r="Q8"/>
      <c r="R8"/>
    </row>
    <row r="9" spans="1:18" ht="12.75">
      <c r="A9" s="76" t="s">
        <v>590</v>
      </c>
      <c r="B9" s="27">
        <v>19</v>
      </c>
      <c r="C9" s="27">
        <v>1212</v>
      </c>
      <c r="D9" s="27">
        <v>6</v>
      </c>
      <c r="E9" s="27">
        <v>268</v>
      </c>
      <c r="F9" s="27">
        <v>1</v>
      </c>
      <c r="G9" s="27">
        <v>76</v>
      </c>
      <c r="H9" s="27">
        <v>11</v>
      </c>
      <c r="I9" s="27">
        <v>826</v>
      </c>
      <c r="J9" s="27">
        <v>1</v>
      </c>
      <c r="K9" s="27">
        <v>42</v>
      </c>
      <c r="L9" s="208"/>
      <c r="M9" s="208"/>
      <c r="N9" s="208"/>
      <c r="O9" s="208"/>
      <c r="P9" s="236"/>
      <c r="Q9" s="236"/>
      <c r="R9" s="236"/>
    </row>
    <row r="10" spans="1:18" ht="12.75">
      <c r="A10" s="216" t="s">
        <v>578</v>
      </c>
      <c r="B10" s="208">
        <v>5</v>
      </c>
      <c r="C10" s="208">
        <v>707</v>
      </c>
      <c r="D10" s="208">
        <v>1</v>
      </c>
      <c r="E10" s="208">
        <v>21</v>
      </c>
      <c r="F10" s="208">
        <v>0</v>
      </c>
      <c r="G10" s="208">
        <v>0</v>
      </c>
      <c r="H10" s="208">
        <v>4</v>
      </c>
      <c r="I10" s="208">
        <v>686</v>
      </c>
      <c r="J10" s="208">
        <v>0</v>
      </c>
      <c r="K10" s="208">
        <v>0</v>
      </c>
      <c r="L10" s="190"/>
      <c r="M10" s="232"/>
      <c r="N10" s="190"/>
      <c r="O10" s="231"/>
      <c r="P10"/>
      <c r="Q10"/>
      <c r="R10"/>
    </row>
    <row r="11" spans="1:18" ht="12.75">
      <c r="A11" s="122" t="s">
        <v>556</v>
      </c>
      <c r="B11" s="27">
        <v>2</v>
      </c>
      <c r="C11" s="27">
        <v>808</v>
      </c>
      <c r="D11" s="27">
        <v>0</v>
      </c>
      <c r="E11" s="27">
        <v>0</v>
      </c>
      <c r="F11" s="27">
        <v>0</v>
      </c>
      <c r="G11" s="27">
        <v>0</v>
      </c>
      <c r="H11" s="27">
        <v>0</v>
      </c>
      <c r="I11" s="27">
        <v>0</v>
      </c>
      <c r="J11" s="27">
        <v>2</v>
      </c>
      <c r="K11" s="27">
        <v>808</v>
      </c>
      <c r="L11" s="27"/>
      <c r="M11" s="27"/>
      <c r="N11" s="27"/>
      <c r="O11" s="27"/>
      <c r="P11" s="15"/>
      <c r="Q11"/>
      <c r="R11"/>
    </row>
    <row r="12" spans="1:18" ht="12.75">
      <c r="A12" s="235" t="s">
        <v>113</v>
      </c>
      <c r="B12" s="208">
        <v>6</v>
      </c>
      <c r="C12" s="208">
        <v>253</v>
      </c>
      <c r="D12" s="208">
        <v>2</v>
      </c>
      <c r="E12" s="208">
        <v>76</v>
      </c>
      <c r="F12" s="208">
        <v>0</v>
      </c>
      <c r="G12" s="208">
        <v>0</v>
      </c>
      <c r="H12" s="208">
        <v>2</v>
      </c>
      <c r="I12" s="208">
        <v>151</v>
      </c>
      <c r="J12" s="208">
        <v>2</v>
      </c>
      <c r="K12" s="208">
        <v>27</v>
      </c>
      <c r="L12" s="208"/>
      <c r="M12" s="208"/>
      <c r="N12" s="190"/>
      <c r="O12" s="231"/>
      <c r="P12"/>
      <c r="Q12"/>
      <c r="R12"/>
    </row>
    <row r="13" spans="1:18" ht="12.75">
      <c r="A13" s="251" t="s">
        <v>114</v>
      </c>
      <c r="B13" s="236">
        <v>6</v>
      </c>
      <c r="C13" s="236">
        <v>1300</v>
      </c>
      <c r="D13" s="236">
        <v>1</v>
      </c>
      <c r="E13" s="236">
        <v>98</v>
      </c>
      <c r="F13" s="236">
        <v>2</v>
      </c>
      <c r="G13" s="236">
        <v>432</v>
      </c>
      <c r="H13" s="236">
        <v>3</v>
      </c>
      <c r="I13" s="236">
        <v>770</v>
      </c>
      <c r="J13" s="236">
        <v>0</v>
      </c>
      <c r="K13" s="236">
        <v>0</v>
      </c>
      <c r="L13" s="236"/>
      <c r="M13" s="236"/>
      <c r="N13"/>
      <c r="O13"/>
      <c r="P13"/>
      <c r="Q13"/>
      <c r="R13"/>
    </row>
    <row r="14" spans="1:18" ht="12.75">
      <c r="A14" s="235" t="s">
        <v>115</v>
      </c>
      <c r="B14" s="208">
        <v>9</v>
      </c>
      <c r="C14" s="208">
        <v>8990</v>
      </c>
      <c r="D14" s="208">
        <v>2</v>
      </c>
      <c r="E14" s="208">
        <v>47</v>
      </c>
      <c r="F14" s="208">
        <v>0</v>
      </c>
      <c r="G14" s="208">
        <v>0</v>
      </c>
      <c r="H14" s="208">
        <v>4</v>
      </c>
      <c r="I14" s="208">
        <v>360</v>
      </c>
      <c r="J14" s="208">
        <v>3</v>
      </c>
      <c r="K14" s="208">
        <v>1025</v>
      </c>
      <c r="L14" s="190"/>
      <c r="M14" s="232"/>
      <c r="N14" s="190"/>
      <c r="O14" s="231"/>
      <c r="P14"/>
      <c r="Q14"/>
      <c r="R14"/>
    </row>
    <row r="15" spans="1:18" ht="12.75">
      <c r="A15" s="215" t="s">
        <v>64</v>
      </c>
      <c r="B15" s="208"/>
      <c r="C15" s="208"/>
      <c r="D15" s="208"/>
      <c r="E15" s="208"/>
      <c r="F15" s="208"/>
      <c r="G15" s="208"/>
      <c r="H15" s="208"/>
      <c r="I15" s="208"/>
      <c r="J15" s="208"/>
      <c r="K15" s="208"/>
      <c r="L15" s="190"/>
      <c r="M15" s="232"/>
      <c r="N15" s="190"/>
      <c r="O15" s="231"/>
      <c r="P15"/>
      <c r="Q15"/>
      <c r="R15"/>
    </row>
    <row r="16" spans="1:18" ht="12.75">
      <c r="A16" s="235" t="s">
        <v>116</v>
      </c>
      <c r="B16" s="208">
        <v>20</v>
      </c>
      <c r="C16" s="208">
        <v>1351</v>
      </c>
      <c r="D16" s="208">
        <v>4</v>
      </c>
      <c r="E16" s="208">
        <v>377</v>
      </c>
      <c r="F16" s="208">
        <v>3</v>
      </c>
      <c r="G16" s="208">
        <v>207</v>
      </c>
      <c r="H16" s="208">
        <v>10</v>
      </c>
      <c r="I16" s="208">
        <v>605</v>
      </c>
      <c r="J16" s="208">
        <v>3</v>
      </c>
      <c r="K16" s="208">
        <v>162</v>
      </c>
      <c r="L16" s="190"/>
      <c r="M16" s="232"/>
      <c r="N16" s="190"/>
      <c r="O16" s="231"/>
      <c r="P16"/>
      <c r="Q16"/>
      <c r="R16"/>
    </row>
    <row r="17" spans="1:18" ht="12.75">
      <c r="A17" s="235" t="s">
        <v>117</v>
      </c>
      <c r="B17">
        <v>17</v>
      </c>
      <c r="C17">
        <v>2790</v>
      </c>
      <c r="D17">
        <v>3</v>
      </c>
      <c r="E17">
        <v>753</v>
      </c>
      <c r="F17">
        <v>2</v>
      </c>
      <c r="G17">
        <v>216</v>
      </c>
      <c r="H17">
        <v>3</v>
      </c>
      <c r="I17">
        <v>244</v>
      </c>
      <c r="J17">
        <v>9</v>
      </c>
      <c r="K17">
        <v>1577</v>
      </c>
      <c r="L17" s="190"/>
      <c r="M17" s="232"/>
      <c r="N17" s="190"/>
      <c r="O17" s="249"/>
      <c r="P17"/>
      <c r="Q17"/>
      <c r="R17"/>
    </row>
    <row r="18" spans="1:18" ht="12.75">
      <c r="A18" s="253" t="s">
        <v>118</v>
      </c>
      <c r="B18">
        <v>13</v>
      </c>
      <c r="C18">
        <v>3796</v>
      </c>
      <c r="D18">
        <v>1</v>
      </c>
      <c r="E18">
        <v>321</v>
      </c>
      <c r="F18">
        <v>0</v>
      </c>
      <c r="G18">
        <v>0</v>
      </c>
      <c r="H18">
        <v>9</v>
      </c>
      <c r="I18">
        <v>2574</v>
      </c>
      <c r="J18">
        <v>3</v>
      </c>
      <c r="K18">
        <v>903</v>
      </c>
      <c r="L18" s="208"/>
      <c r="M18" s="208"/>
      <c r="N18" s="208"/>
      <c r="O18" s="231"/>
      <c r="P18"/>
      <c r="Q18"/>
      <c r="R18"/>
    </row>
    <row r="19" spans="1:18" ht="12.75">
      <c r="A19" s="251" t="s">
        <v>119</v>
      </c>
      <c r="B19" s="208">
        <v>17</v>
      </c>
      <c r="C19" s="208">
        <v>8984</v>
      </c>
      <c r="D19" s="208">
        <v>6</v>
      </c>
      <c r="E19" s="208">
        <v>1070</v>
      </c>
      <c r="F19" s="208">
        <v>1</v>
      </c>
      <c r="G19" s="208">
        <v>71</v>
      </c>
      <c r="H19" s="208">
        <v>5</v>
      </c>
      <c r="I19" s="208">
        <v>7624</v>
      </c>
      <c r="J19" s="208">
        <v>5</v>
      </c>
      <c r="K19" s="208">
        <v>219</v>
      </c>
      <c r="L19" s="208"/>
      <c r="M19" s="208"/>
      <c r="N19" s="208"/>
      <c r="O19" s="231"/>
      <c r="P19"/>
      <c r="Q19"/>
      <c r="R19"/>
    </row>
    <row r="20" spans="1:18" ht="12.75">
      <c r="A20" s="235" t="s">
        <v>120</v>
      </c>
      <c r="B20" s="208">
        <v>9</v>
      </c>
      <c r="C20" s="208">
        <v>1007</v>
      </c>
      <c r="D20" s="208">
        <v>1</v>
      </c>
      <c r="E20" s="208">
        <v>240</v>
      </c>
      <c r="F20" s="208">
        <v>0</v>
      </c>
      <c r="G20" s="208">
        <v>0</v>
      </c>
      <c r="H20" s="208">
        <v>7</v>
      </c>
      <c r="I20" s="208">
        <v>668</v>
      </c>
      <c r="J20" s="208">
        <v>1</v>
      </c>
      <c r="K20" s="208">
        <v>99</v>
      </c>
      <c r="L20" s="208"/>
      <c r="M20" s="208"/>
      <c r="N20" s="208"/>
      <c r="O20" s="231"/>
      <c r="P20"/>
      <c r="Q20"/>
      <c r="R20"/>
    </row>
    <row r="21" spans="1:18" ht="12.75">
      <c r="A21" s="234" t="s">
        <v>121</v>
      </c>
      <c r="B21" s="208">
        <v>7</v>
      </c>
      <c r="C21" s="208">
        <v>706</v>
      </c>
      <c r="D21" s="208">
        <v>1</v>
      </c>
      <c r="E21" s="208">
        <v>33</v>
      </c>
      <c r="F21" s="208">
        <v>1</v>
      </c>
      <c r="G21" s="208">
        <v>38</v>
      </c>
      <c r="H21" s="208">
        <v>2</v>
      </c>
      <c r="I21" s="208">
        <v>305</v>
      </c>
      <c r="J21" s="208">
        <v>3</v>
      </c>
      <c r="K21" s="208">
        <v>330</v>
      </c>
      <c r="L21" s="208"/>
      <c r="M21" s="208"/>
      <c r="N21" s="208"/>
      <c r="O21" s="231"/>
      <c r="P21"/>
      <c r="Q21"/>
      <c r="R21"/>
    </row>
    <row r="22" spans="1:18" ht="12.75">
      <c r="A22" s="235" t="s">
        <v>122</v>
      </c>
      <c r="B22" s="208">
        <v>12</v>
      </c>
      <c r="C22" s="208">
        <v>1785</v>
      </c>
      <c r="D22" s="208">
        <v>4</v>
      </c>
      <c r="E22" s="208">
        <v>173</v>
      </c>
      <c r="F22" s="208">
        <v>1</v>
      </c>
      <c r="G22" s="208">
        <v>4</v>
      </c>
      <c r="H22" s="208">
        <v>5</v>
      </c>
      <c r="I22" s="208">
        <v>1592</v>
      </c>
      <c r="J22" s="208">
        <v>2</v>
      </c>
      <c r="K22" s="208">
        <v>17</v>
      </c>
      <c r="L22" s="208"/>
      <c r="M22" s="208"/>
      <c r="N22" s="208"/>
      <c r="O22" s="231"/>
      <c r="P22"/>
      <c r="Q22"/>
      <c r="R22"/>
    </row>
    <row r="23" spans="1:18" ht="12.75">
      <c r="A23" s="235" t="s">
        <v>123</v>
      </c>
      <c r="B23" s="208">
        <v>9</v>
      </c>
      <c r="C23" s="208">
        <v>950</v>
      </c>
      <c r="D23" s="208">
        <v>2</v>
      </c>
      <c r="E23" s="208">
        <v>388</v>
      </c>
      <c r="F23" s="208">
        <v>0</v>
      </c>
      <c r="G23" s="208">
        <v>0</v>
      </c>
      <c r="H23" s="208">
        <v>4</v>
      </c>
      <c r="I23" s="208">
        <v>384</v>
      </c>
      <c r="J23" s="208">
        <v>3</v>
      </c>
      <c r="K23" s="208">
        <v>177</v>
      </c>
      <c r="L23" s="208"/>
      <c r="M23" s="208"/>
      <c r="N23" s="208"/>
      <c r="O23" s="231"/>
      <c r="P23"/>
      <c r="Q23"/>
      <c r="R23"/>
    </row>
    <row r="24" spans="1:18" ht="12.75">
      <c r="A24" s="235" t="s">
        <v>124</v>
      </c>
      <c r="B24" s="208">
        <v>9</v>
      </c>
      <c r="C24" s="208">
        <v>2050</v>
      </c>
      <c r="D24" s="208">
        <v>0</v>
      </c>
      <c r="E24" s="208">
        <v>0</v>
      </c>
      <c r="F24" s="208">
        <v>1</v>
      </c>
      <c r="G24" s="208">
        <v>44</v>
      </c>
      <c r="H24" s="208">
        <v>2</v>
      </c>
      <c r="I24" s="208">
        <v>174</v>
      </c>
      <c r="J24" s="208">
        <v>6</v>
      </c>
      <c r="K24" s="208">
        <v>1832</v>
      </c>
      <c r="L24" s="231"/>
      <c r="M24" s="232"/>
      <c r="N24" s="231"/>
      <c r="O24" s="231"/>
      <c r="P24"/>
      <c r="Q24"/>
      <c r="R24"/>
    </row>
    <row r="25" spans="1:18" ht="12.75">
      <c r="A25" s="234" t="s">
        <v>125</v>
      </c>
      <c r="B25" s="208">
        <v>8</v>
      </c>
      <c r="C25" s="208">
        <v>916</v>
      </c>
      <c r="D25" s="208">
        <v>5</v>
      </c>
      <c r="E25" s="208">
        <v>529</v>
      </c>
      <c r="F25" s="208">
        <v>0</v>
      </c>
      <c r="G25" s="208">
        <v>0</v>
      </c>
      <c r="H25" s="208">
        <v>2</v>
      </c>
      <c r="I25" s="208">
        <v>376</v>
      </c>
      <c r="J25" s="208">
        <v>1</v>
      </c>
      <c r="K25" s="208">
        <v>12</v>
      </c>
      <c r="L25" s="231"/>
      <c r="M25" s="208"/>
      <c r="N25" s="231"/>
      <c r="O25" s="231"/>
      <c r="P25"/>
      <c r="Q25"/>
      <c r="R25"/>
    </row>
    <row r="26" spans="1:18" ht="12.75">
      <c r="A26" s="251" t="s">
        <v>126</v>
      </c>
      <c r="B26">
        <v>8</v>
      </c>
      <c r="C26">
        <v>325</v>
      </c>
      <c r="D26">
        <v>2</v>
      </c>
      <c r="E26">
        <v>56</v>
      </c>
      <c r="F26">
        <v>2</v>
      </c>
      <c r="G26">
        <v>79</v>
      </c>
      <c r="H26">
        <v>3</v>
      </c>
      <c r="I26">
        <v>145</v>
      </c>
      <c r="J26">
        <v>1</v>
      </c>
      <c r="K26">
        <v>45</v>
      </c>
      <c r="L26" s="231"/>
      <c r="M26" s="208"/>
      <c r="N26" s="231"/>
      <c r="O26" s="231"/>
      <c r="P26"/>
      <c r="Q26"/>
      <c r="R26"/>
    </row>
    <row r="27" spans="1:18" ht="12.75">
      <c r="A27" s="251" t="s">
        <v>127</v>
      </c>
      <c r="B27">
        <v>8</v>
      </c>
      <c r="C27">
        <v>2637</v>
      </c>
      <c r="D27">
        <v>1</v>
      </c>
      <c r="E27">
        <v>1450</v>
      </c>
      <c r="F27">
        <v>1</v>
      </c>
      <c r="G27">
        <v>820</v>
      </c>
      <c r="H27">
        <v>4</v>
      </c>
      <c r="I27">
        <v>313</v>
      </c>
      <c r="J27">
        <v>2</v>
      </c>
      <c r="K27">
        <v>54</v>
      </c>
      <c r="L27"/>
      <c r="M27" s="238"/>
      <c r="N27"/>
      <c r="O27" s="231"/>
      <c r="P27"/>
      <c r="Q27"/>
      <c r="R27"/>
    </row>
    <row r="28" spans="1:18" ht="12.75">
      <c r="A28" s="251"/>
      <c r="B28"/>
      <c r="C28"/>
      <c r="D28"/>
      <c r="E28"/>
      <c r="F28"/>
      <c r="G28"/>
      <c r="H28"/>
      <c r="I28"/>
      <c r="J28"/>
      <c r="K28"/>
      <c r="L28"/>
      <c r="M28" s="238"/>
      <c r="N28"/>
      <c r="O28" s="231"/>
      <c r="P28"/>
      <c r="Q28"/>
      <c r="R28"/>
    </row>
    <row r="29" spans="1:18" ht="12.75">
      <c r="A29" s="215" t="s">
        <v>64</v>
      </c>
      <c r="B29" s="217">
        <v>138</v>
      </c>
      <c r="C29" s="217">
        <v>27317</v>
      </c>
      <c r="D29" s="217">
        <v>30</v>
      </c>
      <c r="E29" s="217">
        <v>5390</v>
      </c>
      <c r="F29" s="217">
        <v>13</v>
      </c>
      <c r="G29" s="217">
        <v>1495</v>
      </c>
      <c r="H29" s="217">
        <v>56</v>
      </c>
      <c r="I29" s="217">
        <v>15005</v>
      </c>
      <c r="J29" s="217">
        <v>39</v>
      </c>
      <c r="K29" s="217">
        <v>5427</v>
      </c>
      <c r="L29" s="217"/>
      <c r="M29" s="217"/>
      <c r="N29" s="217"/>
      <c r="O29" s="231"/>
      <c r="P29"/>
      <c r="Q29"/>
      <c r="R29"/>
    </row>
    <row r="30" spans="1:18" ht="12.75">
      <c r="A30" s="215" t="s">
        <v>65</v>
      </c>
      <c r="B30" s="217">
        <v>60</v>
      </c>
      <c r="C30" s="217">
        <v>28256</v>
      </c>
      <c r="D30" s="217">
        <v>8</v>
      </c>
      <c r="E30" s="217">
        <v>8725</v>
      </c>
      <c r="F30" s="217">
        <v>7</v>
      </c>
      <c r="G30" s="217">
        <v>204</v>
      </c>
      <c r="H30" s="217">
        <v>34</v>
      </c>
      <c r="I30" s="217">
        <v>17951</v>
      </c>
      <c r="J30" s="217">
        <v>11</v>
      </c>
      <c r="K30" s="217">
        <v>1377</v>
      </c>
      <c r="L30" s="217"/>
      <c r="M30" s="217"/>
      <c r="N30" s="217"/>
      <c r="O30" s="231"/>
      <c r="P30"/>
      <c r="Q30"/>
      <c r="R30"/>
    </row>
    <row r="31" spans="1:18" ht="12.75">
      <c r="A31" s="240" t="s">
        <v>66</v>
      </c>
      <c r="B31" s="217">
        <v>57</v>
      </c>
      <c r="C31" s="217">
        <v>23272</v>
      </c>
      <c r="D31" s="217">
        <v>15</v>
      </c>
      <c r="E31" s="217">
        <v>14576</v>
      </c>
      <c r="F31" s="217">
        <v>7</v>
      </c>
      <c r="G31" s="217">
        <v>636</v>
      </c>
      <c r="H31" s="217">
        <v>21</v>
      </c>
      <c r="I31" s="217">
        <v>6782</v>
      </c>
      <c r="J31" s="217">
        <v>14</v>
      </c>
      <c r="K31" s="217">
        <v>1234</v>
      </c>
      <c r="L31" s="217"/>
      <c r="M31" s="217"/>
      <c r="N31" s="217"/>
      <c r="O31" s="231"/>
      <c r="P31"/>
      <c r="Q31"/>
      <c r="R31"/>
    </row>
    <row r="32" spans="1:18" ht="12.75">
      <c r="A32" s="241" t="s">
        <v>128</v>
      </c>
      <c r="B32" s="217">
        <v>26</v>
      </c>
      <c r="C32" s="217">
        <v>4070</v>
      </c>
      <c r="D32" s="217">
        <v>1</v>
      </c>
      <c r="E32" s="217">
        <v>78</v>
      </c>
      <c r="F32" s="217">
        <v>3</v>
      </c>
      <c r="G32" s="217">
        <v>117</v>
      </c>
      <c r="H32" s="217">
        <v>13</v>
      </c>
      <c r="I32" s="217">
        <v>3358</v>
      </c>
      <c r="J32" s="217">
        <v>9</v>
      </c>
      <c r="K32" s="217">
        <v>588</v>
      </c>
      <c r="L32" s="217"/>
      <c r="M32" s="217"/>
      <c r="N32" s="217"/>
      <c r="O32" s="231"/>
      <c r="P32"/>
      <c r="Q32"/>
      <c r="R32"/>
    </row>
    <row r="33" spans="1:18" ht="12.75">
      <c r="A33" s="241" t="s">
        <v>67</v>
      </c>
      <c r="B33" s="217">
        <v>35</v>
      </c>
      <c r="C33" s="217">
        <v>7543</v>
      </c>
      <c r="D33" s="222">
        <v>3</v>
      </c>
      <c r="E33" s="222">
        <v>1002</v>
      </c>
      <c r="F33" s="222">
        <v>2</v>
      </c>
      <c r="G33" s="222">
        <v>180</v>
      </c>
      <c r="H33" s="222">
        <v>23</v>
      </c>
      <c r="I33" s="222">
        <v>5942</v>
      </c>
      <c r="J33" s="222">
        <v>7</v>
      </c>
      <c r="K33" s="222">
        <v>419</v>
      </c>
      <c r="L33" s="217"/>
      <c r="M33" s="217"/>
      <c r="N33" s="222"/>
      <c r="O33" s="231"/>
      <c r="P33"/>
      <c r="Q33"/>
      <c r="R33"/>
    </row>
    <row r="34" spans="1:18" ht="12.75">
      <c r="A34" s="243" t="s">
        <v>129</v>
      </c>
      <c r="B34" s="217">
        <f>(D34+F34+H34+J34+L34)</f>
        <v>151</v>
      </c>
      <c r="C34" s="217">
        <v>6108</v>
      </c>
      <c r="D34" s="222">
        <v>10</v>
      </c>
      <c r="E34" s="222">
        <v>207</v>
      </c>
      <c r="F34" s="222">
        <v>9</v>
      </c>
      <c r="G34" s="222">
        <v>240</v>
      </c>
      <c r="H34" s="222">
        <v>43</v>
      </c>
      <c r="I34" s="222">
        <v>4105</v>
      </c>
      <c r="J34" s="222">
        <v>89</v>
      </c>
      <c r="K34" s="222">
        <v>1555</v>
      </c>
      <c r="L34" s="222"/>
      <c r="M34" s="222"/>
      <c r="N34" s="222"/>
      <c r="O34" s="231"/>
      <c r="P34"/>
      <c r="Q34"/>
      <c r="R34"/>
    </row>
    <row r="35" spans="1:18" ht="12.75">
      <c r="A35" s="243" t="s">
        <v>6</v>
      </c>
      <c r="B35" s="217">
        <v>93</v>
      </c>
      <c r="C35" s="217">
        <v>7817</v>
      </c>
      <c r="D35" s="222">
        <v>13</v>
      </c>
      <c r="E35" s="222">
        <v>1900</v>
      </c>
      <c r="F35" s="222">
        <v>7</v>
      </c>
      <c r="G35" s="222">
        <v>106</v>
      </c>
      <c r="H35" s="222">
        <v>46</v>
      </c>
      <c r="I35" s="222">
        <v>5235</v>
      </c>
      <c r="J35" s="222">
        <v>27</v>
      </c>
      <c r="K35" s="222">
        <v>577</v>
      </c>
      <c r="L35" s="222"/>
      <c r="M35" s="222"/>
      <c r="N35" s="222"/>
      <c r="O35" s="231"/>
      <c r="P35"/>
      <c r="Q35"/>
      <c r="R35"/>
    </row>
    <row r="36" spans="1:18" ht="12.75">
      <c r="A36" s="243" t="s">
        <v>7</v>
      </c>
      <c r="B36" s="217">
        <v>58</v>
      </c>
      <c r="C36" s="217">
        <v>5587</v>
      </c>
      <c r="D36" s="222">
        <v>10</v>
      </c>
      <c r="E36" s="222">
        <v>171</v>
      </c>
      <c r="F36" s="222">
        <v>10</v>
      </c>
      <c r="G36" s="222">
        <v>266</v>
      </c>
      <c r="H36" s="222">
        <v>29</v>
      </c>
      <c r="I36" s="222">
        <v>4856</v>
      </c>
      <c r="J36" s="222">
        <v>9</v>
      </c>
      <c r="K36" s="222">
        <v>293</v>
      </c>
      <c r="L36" s="222"/>
      <c r="M36" s="222"/>
      <c r="N36" s="222"/>
      <c r="O36" s="231"/>
      <c r="P36"/>
      <c r="Q36"/>
      <c r="R36"/>
    </row>
    <row r="37" spans="1:18" ht="12.75">
      <c r="A37" s="243" t="s">
        <v>130</v>
      </c>
      <c r="B37" s="217">
        <v>111</v>
      </c>
      <c r="C37" s="217">
        <v>4570</v>
      </c>
      <c r="D37" s="222">
        <v>18</v>
      </c>
      <c r="E37" s="222">
        <v>302</v>
      </c>
      <c r="F37" s="222">
        <v>26</v>
      </c>
      <c r="G37" s="222">
        <v>1164</v>
      </c>
      <c r="H37" s="222">
        <v>46</v>
      </c>
      <c r="I37" s="222">
        <v>2391</v>
      </c>
      <c r="J37" s="222">
        <v>21</v>
      </c>
      <c r="K37" s="222">
        <v>713</v>
      </c>
      <c r="L37" s="222"/>
      <c r="M37" s="222"/>
      <c r="N37" s="222"/>
      <c r="O37" s="231"/>
      <c r="P37"/>
      <c r="Q37"/>
      <c r="R37"/>
    </row>
    <row r="38" spans="1:18" ht="12.75">
      <c r="A38" s="243" t="s">
        <v>131</v>
      </c>
      <c r="B38" s="217">
        <v>882</v>
      </c>
      <c r="C38" s="217">
        <v>14276</v>
      </c>
      <c r="D38" s="222">
        <v>221</v>
      </c>
      <c r="E38" s="222">
        <v>3381</v>
      </c>
      <c r="F38" s="222">
        <v>114</v>
      </c>
      <c r="G38" s="222">
        <v>767</v>
      </c>
      <c r="H38" s="222">
        <v>360</v>
      </c>
      <c r="I38" s="222">
        <v>9041</v>
      </c>
      <c r="J38" s="222">
        <v>187</v>
      </c>
      <c r="K38" s="222">
        <v>1087</v>
      </c>
      <c r="L38" s="222"/>
      <c r="M38" s="222"/>
      <c r="N38" s="222"/>
      <c r="O38" s="231"/>
      <c r="P38"/>
      <c r="Q38"/>
      <c r="R38"/>
    </row>
    <row r="39" spans="1:18" ht="12.75">
      <c r="A39" s="243" t="s">
        <v>132</v>
      </c>
      <c r="B39" s="217">
        <v>1725</v>
      </c>
      <c r="C39" s="217">
        <v>20804</v>
      </c>
      <c r="D39" s="222">
        <v>467</v>
      </c>
      <c r="E39" s="222">
        <v>5109</v>
      </c>
      <c r="F39" s="222">
        <v>168</v>
      </c>
      <c r="G39" s="222">
        <v>1416</v>
      </c>
      <c r="H39" s="222">
        <v>680</v>
      </c>
      <c r="I39" s="222">
        <v>10811</v>
      </c>
      <c r="J39" s="222">
        <v>410</v>
      </c>
      <c r="K39" s="222">
        <v>3467</v>
      </c>
      <c r="L39" s="222"/>
      <c r="M39" s="222"/>
      <c r="N39" s="222"/>
      <c r="O39" s="231"/>
      <c r="P39"/>
      <c r="Q39"/>
      <c r="R39"/>
    </row>
    <row r="40" spans="1:18" ht="12.75">
      <c r="A40" s="243" t="s">
        <v>133</v>
      </c>
      <c r="B40" s="217">
        <v>1692</v>
      </c>
      <c r="C40" s="217">
        <v>27633</v>
      </c>
      <c r="D40" s="222">
        <v>399</v>
      </c>
      <c r="E40" s="222">
        <v>6554</v>
      </c>
      <c r="F40" s="222">
        <v>178</v>
      </c>
      <c r="G40" s="222">
        <v>2216</v>
      </c>
      <c r="H40" s="222">
        <v>740</v>
      </c>
      <c r="I40" s="222">
        <v>10824</v>
      </c>
      <c r="J40" s="222">
        <v>375</v>
      </c>
      <c r="K40" s="222">
        <v>8039</v>
      </c>
      <c r="L40" s="222"/>
      <c r="M40" s="222"/>
      <c r="N40" s="222"/>
      <c r="O40" s="231"/>
      <c r="P40"/>
      <c r="Q40"/>
      <c r="R40"/>
    </row>
    <row r="41" spans="1:18" ht="12.75">
      <c r="A41" s="244" t="s">
        <v>134</v>
      </c>
      <c r="B41" s="225">
        <v>1143</v>
      </c>
      <c r="C41" s="225">
        <v>24372</v>
      </c>
      <c r="D41" s="226">
        <v>314</v>
      </c>
      <c r="E41" s="226">
        <v>5828</v>
      </c>
      <c r="F41" s="226">
        <v>94</v>
      </c>
      <c r="G41" s="226">
        <v>1352</v>
      </c>
      <c r="H41" s="226">
        <v>503</v>
      </c>
      <c r="I41" s="226">
        <v>14559</v>
      </c>
      <c r="J41" s="226">
        <v>232</v>
      </c>
      <c r="K41" s="226">
        <v>2633</v>
      </c>
      <c r="L41" s="247"/>
      <c r="M41" s="247"/>
      <c r="N41" s="247"/>
      <c r="O41" s="231"/>
      <c r="P41"/>
      <c r="Q41"/>
      <c r="R41"/>
    </row>
    <row r="42" spans="1:18" ht="12.75">
      <c r="A42" s="246"/>
      <c r="B42" s="217"/>
      <c r="C42" s="217"/>
      <c r="D42" s="222"/>
      <c r="E42" s="222"/>
      <c r="F42" s="222"/>
      <c r="G42" s="222"/>
      <c r="H42" s="222"/>
      <c r="I42" s="222"/>
      <c r="J42" s="222"/>
      <c r="K42" s="222"/>
      <c r="L42" s="247"/>
      <c r="M42" s="247"/>
      <c r="N42" s="247"/>
      <c r="O42" s="231"/>
      <c r="P42"/>
      <c r="Q42"/>
      <c r="R42"/>
    </row>
    <row r="43" spans="1:18" ht="12.75">
      <c r="A43" s="252" t="s">
        <v>166</v>
      </c>
      <c r="B43" s="27"/>
      <c r="C43" s="27"/>
      <c r="D43" s="239"/>
      <c r="E43" s="250"/>
      <c r="F43" s="250"/>
      <c r="G43" s="250"/>
      <c r="H43" s="250"/>
      <c r="I43" s="250"/>
      <c r="J43" s="250"/>
      <c r="K43" s="250"/>
      <c r="L43" s="208"/>
      <c r="M43" s="208"/>
      <c r="N43" s="208"/>
      <c r="O43" s="231"/>
      <c r="P43"/>
      <c r="Q43"/>
      <c r="R43"/>
    </row>
    <row r="44" spans="1:18" ht="12.75">
      <c r="A44" s="228" t="s">
        <v>139</v>
      </c>
      <c r="B44" s="27"/>
      <c r="C44" s="27"/>
      <c r="D44" s="15"/>
      <c r="E44" s="15"/>
      <c r="F44" s="236"/>
      <c r="G44" s="236"/>
      <c r="H44" s="236"/>
      <c r="I44" s="236"/>
      <c r="J44" s="236"/>
      <c r="K44" s="236"/>
      <c r="L44" s="208"/>
      <c r="M44" s="208"/>
      <c r="N44" s="208"/>
      <c r="O44" s="231"/>
      <c r="P44"/>
      <c r="Q44"/>
      <c r="R44"/>
    </row>
    <row r="45" spans="1:18" ht="12.75">
      <c r="A45" s="228"/>
      <c r="B45" s="27"/>
      <c r="C45" s="27"/>
      <c r="D45" s="15"/>
      <c r="E45" s="15"/>
      <c r="F45" s="236"/>
      <c r="G45" s="236"/>
      <c r="H45" s="236"/>
      <c r="I45" s="236"/>
      <c r="J45" s="236"/>
      <c r="K45" s="236"/>
      <c r="L45" s="208"/>
      <c r="M45" s="208"/>
      <c r="N45" s="208"/>
      <c r="O45" s="231"/>
      <c r="P45"/>
      <c r="Q45"/>
      <c r="R45"/>
    </row>
    <row r="46" spans="1:18" ht="12.75">
      <c r="A46" s="228"/>
      <c r="B46" s="27"/>
      <c r="C46" s="27"/>
      <c r="D46" s="15"/>
      <c r="E46" s="15"/>
      <c r="F46" s="236"/>
      <c r="G46" s="236"/>
      <c r="H46" s="236"/>
      <c r="I46" s="236"/>
      <c r="J46" s="236"/>
      <c r="K46" s="236"/>
      <c r="L46" s="236"/>
      <c r="M46" s="236"/>
      <c r="N46" s="236"/>
      <c r="O46"/>
      <c r="P46"/>
      <c r="Q46"/>
      <c r="R46"/>
    </row>
    <row r="47" spans="1:18" ht="12.75">
      <c r="A47" s="477" t="s">
        <v>664</v>
      </c>
      <c r="B47" s="27"/>
      <c r="C47" s="27"/>
      <c r="D47" s="15"/>
      <c r="E47" s="15"/>
      <c r="F47" s="236"/>
      <c r="G47" s="236"/>
      <c r="H47" s="236"/>
      <c r="I47" s="236"/>
      <c r="J47" s="236"/>
      <c r="K47" s="236"/>
      <c r="L47" s="236"/>
      <c r="M47" s="236"/>
      <c r="N47" s="236"/>
      <c r="O47"/>
      <c r="P47"/>
      <c r="Q47"/>
      <c r="R47"/>
    </row>
    <row r="48" spans="1:18" ht="12.75">
      <c r="A48" s="228"/>
      <c r="B48" s="27"/>
      <c r="C48" s="27"/>
      <c r="D48" s="15"/>
      <c r="E48" s="15"/>
      <c r="F48" s="236"/>
      <c r="G48" s="236"/>
      <c r="H48" s="236"/>
      <c r="I48" s="236"/>
      <c r="J48" s="236"/>
      <c r="K48" s="236"/>
      <c r="L48" s="236"/>
      <c r="M48" s="236"/>
      <c r="N48" s="236"/>
      <c r="O48"/>
      <c r="P48"/>
      <c r="Q48"/>
      <c r="R48"/>
    </row>
    <row r="49" spans="1:18" ht="12.75">
      <c r="A49" s="228"/>
      <c r="B49" s="27"/>
      <c r="C49" s="27"/>
      <c r="D49" s="15"/>
      <c r="E49" s="15"/>
      <c r="F49" s="236"/>
      <c r="G49" s="236"/>
      <c r="H49" s="236"/>
      <c r="I49" s="236"/>
      <c r="J49" s="236"/>
      <c r="K49" s="236"/>
      <c r="L49" s="236"/>
      <c r="M49" s="236"/>
      <c r="N49" s="236"/>
      <c r="O49"/>
      <c r="P49"/>
      <c r="Q49"/>
      <c r="R49"/>
    </row>
    <row r="50" spans="1:18" ht="12.75">
      <c r="A50" s="228"/>
      <c r="B50" s="27"/>
      <c r="C50" s="27"/>
      <c r="D50" s="15"/>
      <c r="E50" s="15"/>
      <c r="F50" s="236"/>
      <c r="G50" s="236"/>
      <c r="H50" s="236"/>
      <c r="I50" s="236"/>
      <c r="J50" s="236"/>
      <c r="K50" s="236"/>
      <c r="L50" s="236"/>
      <c r="M50" s="236"/>
      <c r="N50" s="236"/>
      <c r="O50"/>
      <c r="P50"/>
      <c r="Q50"/>
      <c r="R50"/>
    </row>
    <row r="51" spans="1:18" ht="12.75">
      <c r="A51"/>
      <c r="B51" s="208"/>
      <c r="C51" s="208"/>
      <c r="D51" s="236"/>
      <c r="E51" s="236"/>
      <c r="F51" s="236"/>
      <c r="G51" s="236"/>
      <c r="H51" s="236"/>
      <c r="I51" s="236"/>
      <c r="J51" s="236"/>
      <c r="K51" s="236"/>
      <c r="L51" s="236"/>
      <c r="M51" s="236"/>
      <c r="N51" s="236"/>
      <c r="O51"/>
      <c r="P51"/>
      <c r="Q51"/>
      <c r="R51"/>
    </row>
  </sheetData>
  <mergeCells count="8">
    <mergeCell ref="B2:C2"/>
    <mergeCell ref="D2:K2"/>
    <mergeCell ref="L2:N2"/>
    <mergeCell ref="D4:E4"/>
    <mergeCell ref="F4:G4"/>
    <mergeCell ref="H4:I4"/>
    <mergeCell ref="J4:K4"/>
    <mergeCell ref="L4:M4"/>
  </mergeCells>
  <hyperlinks>
    <hyperlink ref="A47" location="'Table-13-a'!A1" display="Back"/>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E25"/>
  <sheetViews>
    <sheetView workbookViewId="0" topLeftCell="A1">
      <selection activeCell="A25" sqref="A25"/>
    </sheetView>
  </sheetViews>
  <sheetFormatPr defaultColWidth="9.140625" defaultRowHeight="12.75"/>
  <cols>
    <col min="1" max="1" width="25.00390625" style="8" customWidth="1"/>
    <col min="2" max="2" width="9.140625" style="8" customWidth="1"/>
    <col min="3" max="3" width="8.28125" style="8" customWidth="1"/>
    <col min="4" max="4" width="9.00390625" style="8" customWidth="1"/>
    <col min="5" max="5" width="8.7109375" style="8" customWidth="1"/>
    <col min="6" max="6" width="8.421875" style="8" customWidth="1"/>
    <col min="7" max="7" width="9.140625" style="8" customWidth="1"/>
    <col min="8" max="8" width="9.00390625" style="8" customWidth="1"/>
    <col min="9" max="9" width="8.8515625" style="8" customWidth="1"/>
    <col min="10" max="10" width="8.421875" style="8" customWidth="1"/>
    <col min="11" max="11" width="8.8515625" style="8" customWidth="1"/>
    <col min="12" max="12" width="9.00390625" style="8" customWidth="1"/>
    <col min="13" max="13" width="8.7109375" style="8" customWidth="1"/>
    <col min="14" max="14" width="9.421875" style="8" customWidth="1"/>
    <col min="15" max="15" width="10.00390625" style="8" customWidth="1"/>
    <col min="16" max="16384" width="9.140625" style="8" customWidth="1"/>
  </cols>
  <sheetData>
    <row r="1" spans="1:18" ht="12.75">
      <c r="A1" s="108" t="s">
        <v>167</v>
      </c>
      <c r="B1" s="183"/>
      <c r="C1" s="183"/>
      <c r="D1" s="183"/>
      <c r="E1" s="183"/>
      <c r="F1" s="183"/>
      <c r="G1" s="183"/>
      <c r="H1" s="183"/>
      <c r="I1" s="183"/>
      <c r="J1" s="183"/>
      <c r="K1" s="183"/>
      <c r="L1" s="183"/>
      <c r="M1" s="183"/>
      <c r="N1" s="231"/>
      <c r="O1"/>
      <c r="P1"/>
      <c r="Q1"/>
      <c r="R1"/>
    </row>
    <row r="2" spans="1:31" ht="12.75">
      <c r="A2" t="s">
        <v>168</v>
      </c>
      <c r="B2" s="467" t="s">
        <v>596</v>
      </c>
      <c r="C2" s="467"/>
      <c r="D2" s="467" t="s">
        <v>342</v>
      </c>
      <c r="E2" s="467"/>
      <c r="F2" s="463" t="s">
        <v>64</v>
      </c>
      <c r="G2" s="463"/>
      <c r="H2" s="463" t="s">
        <v>65</v>
      </c>
      <c r="I2" s="463"/>
      <c r="J2" s="463" t="s">
        <v>66</v>
      </c>
      <c r="K2" s="463"/>
      <c r="L2" s="463" t="s">
        <v>128</v>
      </c>
      <c r="M2" s="463"/>
      <c r="N2" s="461" t="s">
        <v>67</v>
      </c>
      <c r="O2" s="461"/>
      <c r="P2"/>
      <c r="Q2"/>
      <c r="R2"/>
      <c r="U2" s="60"/>
      <c r="V2" s="60"/>
      <c r="W2" s="60"/>
      <c r="X2" s="60"/>
      <c r="Y2" s="60"/>
      <c r="Z2" s="60"/>
      <c r="AA2" s="60"/>
      <c r="AB2" s="60"/>
      <c r="AC2" s="60"/>
      <c r="AD2" s="60"/>
      <c r="AE2" s="60"/>
    </row>
    <row r="3" spans="1:31" ht="12.75">
      <c r="A3" s="254"/>
      <c r="B3" s="206" t="s">
        <v>111</v>
      </c>
      <c r="C3" s="206" t="s">
        <v>9</v>
      </c>
      <c r="D3" s="206" t="s">
        <v>111</v>
      </c>
      <c r="E3" s="206" t="s">
        <v>9</v>
      </c>
      <c r="F3" s="206" t="s">
        <v>111</v>
      </c>
      <c r="G3" s="206" t="s">
        <v>9</v>
      </c>
      <c r="H3" s="206" t="s">
        <v>111</v>
      </c>
      <c r="I3" s="206" t="s">
        <v>9</v>
      </c>
      <c r="J3" s="206" t="s">
        <v>111</v>
      </c>
      <c r="K3" s="206" t="s">
        <v>9</v>
      </c>
      <c r="L3" s="206" t="s">
        <v>111</v>
      </c>
      <c r="M3" s="206" t="s">
        <v>9</v>
      </c>
      <c r="N3" s="206" t="s">
        <v>111</v>
      </c>
      <c r="O3" s="206" t="s">
        <v>9</v>
      </c>
      <c r="P3"/>
      <c r="Q3"/>
      <c r="R3"/>
      <c r="U3" s="60"/>
      <c r="V3" s="60"/>
      <c r="W3" s="60"/>
      <c r="X3" s="60"/>
      <c r="Y3" s="60"/>
      <c r="Z3" s="60"/>
      <c r="AA3" s="60"/>
      <c r="AB3" s="60"/>
      <c r="AC3" s="60"/>
      <c r="AD3" s="60"/>
      <c r="AE3" s="60"/>
    </row>
    <row r="4" spans="1:18" ht="12.75">
      <c r="A4" s="238" t="s">
        <v>170</v>
      </c>
      <c r="B4">
        <v>0</v>
      </c>
      <c r="C4" s="255">
        <v>0</v>
      </c>
      <c r="D4">
        <v>0</v>
      </c>
      <c r="E4" s="255">
        <v>0</v>
      </c>
      <c r="F4" s="256">
        <v>12</v>
      </c>
      <c r="G4" s="256">
        <v>12439</v>
      </c>
      <c r="H4" s="256">
        <v>12</v>
      </c>
      <c r="I4" s="256">
        <v>11311</v>
      </c>
      <c r="J4">
        <v>11</v>
      </c>
      <c r="K4">
        <v>5428</v>
      </c>
      <c r="L4">
        <v>13</v>
      </c>
      <c r="M4">
        <v>3443</v>
      </c>
      <c r="N4">
        <v>14</v>
      </c>
      <c r="O4">
        <v>5142</v>
      </c>
      <c r="P4"/>
      <c r="Q4"/>
      <c r="R4"/>
    </row>
    <row r="5" spans="1:18" ht="12.75">
      <c r="A5" s="256" t="s">
        <v>171</v>
      </c>
      <c r="B5">
        <v>0</v>
      </c>
      <c r="C5" s="255">
        <v>0</v>
      </c>
      <c r="D5">
        <v>1</v>
      </c>
      <c r="E5" s="255">
        <v>30</v>
      </c>
      <c r="F5" s="256">
        <v>11</v>
      </c>
      <c r="G5" s="256">
        <v>1020</v>
      </c>
      <c r="H5" s="256">
        <v>2</v>
      </c>
      <c r="I5" s="256">
        <v>169</v>
      </c>
      <c r="J5">
        <v>1</v>
      </c>
      <c r="K5">
        <v>7.8</v>
      </c>
      <c r="L5">
        <v>1</v>
      </c>
      <c r="M5">
        <v>30</v>
      </c>
      <c r="N5">
        <v>2</v>
      </c>
      <c r="O5">
        <v>27</v>
      </c>
      <c r="P5"/>
      <c r="Q5"/>
      <c r="R5"/>
    </row>
    <row r="6" spans="1:18" ht="12.75">
      <c r="A6" s="256" t="s">
        <v>172</v>
      </c>
      <c r="B6">
        <v>1</v>
      </c>
      <c r="C6" s="255">
        <v>11.03</v>
      </c>
      <c r="D6">
        <v>0</v>
      </c>
      <c r="E6" s="255">
        <v>0</v>
      </c>
      <c r="F6" s="256">
        <v>2</v>
      </c>
      <c r="G6" s="256">
        <v>128</v>
      </c>
      <c r="H6" s="256">
        <v>4</v>
      </c>
      <c r="I6" s="256">
        <v>128</v>
      </c>
      <c r="J6">
        <v>7</v>
      </c>
      <c r="K6">
        <v>522</v>
      </c>
      <c r="L6">
        <v>1</v>
      </c>
      <c r="M6">
        <v>16</v>
      </c>
      <c r="N6">
        <v>3</v>
      </c>
      <c r="O6">
        <v>187</v>
      </c>
      <c r="P6"/>
      <c r="Q6"/>
      <c r="R6"/>
    </row>
    <row r="7" spans="1:18" ht="12.75">
      <c r="A7" s="256" t="s">
        <v>173</v>
      </c>
      <c r="B7">
        <v>0</v>
      </c>
      <c r="C7" s="255">
        <v>0</v>
      </c>
      <c r="D7">
        <v>0</v>
      </c>
      <c r="E7" s="255">
        <v>0</v>
      </c>
      <c r="F7" s="256">
        <v>2</v>
      </c>
      <c r="G7" s="256">
        <v>54</v>
      </c>
      <c r="H7" s="256">
        <v>2</v>
      </c>
      <c r="I7" s="256">
        <v>61</v>
      </c>
      <c r="J7">
        <v>4</v>
      </c>
      <c r="K7">
        <v>247</v>
      </c>
      <c r="L7">
        <v>0</v>
      </c>
      <c r="M7">
        <v>0</v>
      </c>
      <c r="N7">
        <v>0</v>
      </c>
      <c r="O7">
        <v>0</v>
      </c>
      <c r="P7"/>
      <c r="Q7"/>
      <c r="R7"/>
    </row>
    <row r="8" spans="1:18" ht="12.75">
      <c r="A8" s="256" t="s">
        <v>174</v>
      </c>
      <c r="B8">
        <v>0</v>
      </c>
      <c r="C8" s="255">
        <v>0</v>
      </c>
      <c r="D8">
        <v>0</v>
      </c>
      <c r="E8" s="255">
        <v>0</v>
      </c>
      <c r="F8" s="256">
        <v>6</v>
      </c>
      <c r="G8" s="256">
        <v>1124</v>
      </c>
      <c r="H8" s="256">
        <v>3</v>
      </c>
      <c r="I8" s="256">
        <v>133</v>
      </c>
      <c r="J8" s="256">
        <v>1</v>
      </c>
      <c r="K8" s="256">
        <v>993</v>
      </c>
      <c r="L8">
        <v>2</v>
      </c>
      <c r="M8">
        <v>10</v>
      </c>
      <c r="N8">
        <v>4</v>
      </c>
      <c r="O8">
        <v>760</v>
      </c>
      <c r="P8"/>
      <c r="Q8"/>
      <c r="R8"/>
    </row>
    <row r="9" spans="1:18" ht="12.75">
      <c r="A9" s="256" t="s">
        <v>175</v>
      </c>
      <c r="B9">
        <v>0</v>
      </c>
      <c r="C9" s="255">
        <v>0</v>
      </c>
      <c r="D9">
        <v>0</v>
      </c>
      <c r="E9" s="255">
        <v>0</v>
      </c>
      <c r="F9" s="256">
        <v>7</v>
      </c>
      <c r="G9" s="256">
        <v>710</v>
      </c>
      <c r="H9" s="256">
        <v>3</v>
      </c>
      <c r="I9" s="256">
        <v>154</v>
      </c>
      <c r="J9" s="256">
        <v>2</v>
      </c>
      <c r="K9" s="256">
        <v>153</v>
      </c>
      <c r="L9">
        <v>2</v>
      </c>
      <c r="M9">
        <v>24</v>
      </c>
      <c r="N9">
        <v>0</v>
      </c>
      <c r="O9">
        <v>0</v>
      </c>
      <c r="P9"/>
      <c r="Q9"/>
      <c r="R9"/>
    </row>
    <row r="10" spans="1:18" ht="12.75">
      <c r="A10" s="256" t="s">
        <v>176</v>
      </c>
      <c r="B10">
        <v>0</v>
      </c>
      <c r="C10" s="255">
        <v>0</v>
      </c>
      <c r="D10">
        <v>0</v>
      </c>
      <c r="E10" s="255">
        <v>0</v>
      </c>
      <c r="F10" s="256">
        <v>7</v>
      </c>
      <c r="G10" s="256">
        <v>824</v>
      </c>
      <c r="H10" s="256">
        <v>3</v>
      </c>
      <c r="I10" s="256">
        <v>116</v>
      </c>
      <c r="J10" s="256">
        <v>2</v>
      </c>
      <c r="K10" s="256">
        <v>71</v>
      </c>
      <c r="L10">
        <v>1</v>
      </c>
      <c r="M10">
        <v>30</v>
      </c>
      <c r="N10">
        <v>1</v>
      </c>
      <c r="O10">
        <v>33</v>
      </c>
      <c r="P10"/>
      <c r="Q10"/>
      <c r="R10"/>
    </row>
    <row r="11" spans="1:18" ht="12.75">
      <c r="A11" s="256" t="s">
        <v>177</v>
      </c>
      <c r="B11">
        <v>0</v>
      </c>
      <c r="C11" s="255">
        <v>0</v>
      </c>
      <c r="D11">
        <v>2</v>
      </c>
      <c r="E11" s="255">
        <v>133.28</v>
      </c>
      <c r="F11" s="256">
        <v>9</v>
      </c>
      <c r="G11" s="256">
        <v>427</v>
      </c>
      <c r="H11" s="256">
        <v>6</v>
      </c>
      <c r="I11" s="256">
        <v>317</v>
      </c>
      <c r="J11" s="256">
        <v>1</v>
      </c>
      <c r="K11" s="256">
        <v>8</v>
      </c>
      <c r="L11">
        <v>0</v>
      </c>
      <c r="M11">
        <v>0</v>
      </c>
      <c r="N11">
        <v>0</v>
      </c>
      <c r="O11">
        <v>0</v>
      </c>
      <c r="P11"/>
      <c r="Q11"/>
      <c r="R11"/>
    </row>
    <row r="12" spans="1:18" ht="12.75">
      <c r="A12" s="256" t="s">
        <v>178</v>
      </c>
      <c r="B12">
        <v>0</v>
      </c>
      <c r="C12" s="255">
        <v>0</v>
      </c>
      <c r="D12">
        <v>0</v>
      </c>
      <c r="E12" s="255">
        <v>0</v>
      </c>
      <c r="F12" s="256">
        <v>9</v>
      </c>
      <c r="G12" s="256">
        <v>651</v>
      </c>
      <c r="H12" s="256">
        <v>2</v>
      </c>
      <c r="I12" s="256">
        <v>109</v>
      </c>
      <c r="J12" s="256">
        <v>1</v>
      </c>
      <c r="K12" s="256">
        <v>14</v>
      </c>
      <c r="L12">
        <v>2</v>
      </c>
      <c r="M12">
        <v>74</v>
      </c>
      <c r="N12">
        <v>0</v>
      </c>
      <c r="O12">
        <v>0</v>
      </c>
      <c r="P12"/>
      <c r="Q12"/>
      <c r="R12"/>
    </row>
    <row r="13" spans="1:18" ht="12.75">
      <c r="A13" s="256" t="s">
        <v>179</v>
      </c>
      <c r="B13">
        <v>1</v>
      </c>
      <c r="C13" s="255">
        <v>170.36</v>
      </c>
      <c r="D13">
        <v>1</v>
      </c>
      <c r="E13" s="255">
        <v>135</v>
      </c>
      <c r="F13" s="256">
        <v>15</v>
      </c>
      <c r="G13" s="256">
        <v>902</v>
      </c>
      <c r="H13" s="256">
        <v>5</v>
      </c>
      <c r="I13" s="256">
        <v>5095</v>
      </c>
      <c r="J13">
        <v>9</v>
      </c>
      <c r="K13">
        <v>804</v>
      </c>
      <c r="L13">
        <v>3</v>
      </c>
      <c r="M13">
        <v>227</v>
      </c>
      <c r="N13">
        <v>6</v>
      </c>
      <c r="O13">
        <v>38</v>
      </c>
      <c r="P13"/>
      <c r="Q13"/>
      <c r="R13"/>
    </row>
    <row r="14" spans="1:18" ht="12.75">
      <c r="A14" s="256" t="s">
        <v>180</v>
      </c>
      <c r="B14">
        <v>0</v>
      </c>
      <c r="C14" s="255">
        <v>0</v>
      </c>
      <c r="D14">
        <v>0</v>
      </c>
      <c r="E14" s="255">
        <v>0</v>
      </c>
      <c r="F14" s="256">
        <v>4</v>
      </c>
      <c r="G14" s="256">
        <v>182</v>
      </c>
      <c r="H14" s="256">
        <v>1</v>
      </c>
      <c r="I14" s="256">
        <v>60</v>
      </c>
      <c r="J14" s="256">
        <v>0</v>
      </c>
      <c r="K14" s="256">
        <v>0</v>
      </c>
      <c r="L14">
        <v>0</v>
      </c>
      <c r="M14">
        <v>0</v>
      </c>
      <c r="N14">
        <v>0</v>
      </c>
      <c r="O14">
        <v>0</v>
      </c>
      <c r="P14"/>
      <c r="Q14"/>
      <c r="R14"/>
    </row>
    <row r="15" spans="1:18" ht="12.75">
      <c r="A15" s="256" t="s">
        <v>181</v>
      </c>
      <c r="B15">
        <v>0</v>
      </c>
      <c r="C15" s="255">
        <v>0</v>
      </c>
      <c r="D15">
        <v>0</v>
      </c>
      <c r="E15" s="255">
        <v>0</v>
      </c>
      <c r="F15" s="256">
        <v>0</v>
      </c>
      <c r="G15" s="256">
        <v>0</v>
      </c>
      <c r="H15" s="256">
        <v>0</v>
      </c>
      <c r="I15" s="256">
        <v>0</v>
      </c>
      <c r="J15" s="256">
        <v>0</v>
      </c>
      <c r="K15" s="256">
        <v>0</v>
      </c>
      <c r="L15">
        <v>1</v>
      </c>
      <c r="M15">
        <v>218</v>
      </c>
      <c r="N15">
        <v>0</v>
      </c>
      <c r="O15">
        <v>0</v>
      </c>
      <c r="P15"/>
      <c r="Q15"/>
      <c r="R15"/>
    </row>
    <row r="16" spans="1:18" ht="12.75">
      <c r="A16" s="256" t="s">
        <v>182</v>
      </c>
      <c r="B16">
        <v>0</v>
      </c>
      <c r="C16" s="255">
        <v>0</v>
      </c>
      <c r="D16">
        <v>1</v>
      </c>
      <c r="E16" s="255">
        <v>275</v>
      </c>
      <c r="F16" s="256">
        <v>6</v>
      </c>
      <c r="G16" s="256">
        <v>2164</v>
      </c>
      <c r="H16" s="256">
        <v>2</v>
      </c>
      <c r="I16" s="256">
        <v>5854</v>
      </c>
      <c r="J16" s="256">
        <v>0</v>
      </c>
      <c r="K16" s="256">
        <v>0</v>
      </c>
      <c r="L16">
        <v>0</v>
      </c>
      <c r="M16">
        <v>0</v>
      </c>
      <c r="N16">
        <v>0</v>
      </c>
      <c r="O16">
        <v>0</v>
      </c>
      <c r="P16"/>
      <c r="Q16"/>
      <c r="R16"/>
    </row>
    <row r="17" spans="1:18" ht="12.75">
      <c r="A17" s="256" t="s">
        <v>183</v>
      </c>
      <c r="B17">
        <v>0</v>
      </c>
      <c r="C17" s="255">
        <v>0</v>
      </c>
      <c r="D17">
        <v>0</v>
      </c>
      <c r="E17" s="255">
        <v>0</v>
      </c>
      <c r="F17" s="256">
        <v>1</v>
      </c>
      <c r="G17" s="256">
        <v>43</v>
      </c>
      <c r="H17" s="256">
        <v>1</v>
      </c>
      <c r="I17" s="256">
        <v>130</v>
      </c>
      <c r="J17" s="256">
        <v>0</v>
      </c>
      <c r="K17" s="256">
        <v>0</v>
      </c>
      <c r="L17">
        <v>0</v>
      </c>
      <c r="M17">
        <v>0</v>
      </c>
      <c r="N17">
        <v>0</v>
      </c>
      <c r="O17">
        <v>0</v>
      </c>
      <c r="P17"/>
      <c r="Q17"/>
      <c r="R17"/>
    </row>
    <row r="18" spans="1:18" ht="12.75">
      <c r="A18" s="256" t="s">
        <v>184</v>
      </c>
      <c r="B18">
        <v>0</v>
      </c>
      <c r="C18" s="255">
        <v>0</v>
      </c>
      <c r="D18">
        <v>0</v>
      </c>
      <c r="E18" s="255">
        <v>0</v>
      </c>
      <c r="F18" s="256">
        <v>0</v>
      </c>
      <c r="G18" s="256">
        <v>0</v>
      </c>
      <c r="H18" s="256">
        <v>2</v>
      </c>
      <c r="I18" s="256">
        <v>25</v>
      </c>
      <c r="J18" s="256">
        <v>0</v>
      </c>
      <c r="K18" s="256">
        <v>0</v>
      </c>
      <c r="L18">
        <v>0</v>
      </c>
      <c r="M18">
        <v>0</v>
      </c>
      <c r="N18">
        <v>1</v>
      </c>
      <c r="O18">
        <v>834</v>
      </c>
      <c r="P18"/>
      <c r="Q18"/>
      <c r="R18"/>
    </row>
    <row r="19" spans="1:18" ht="12.75">
      <c r="A19" s="256" t="s">
        <v>185</v>
      </c>
      <c r="B19">
        <v>0</v>
      </c>
      <c r="C19" s="255">
        <v>0</v>
      </c>
      <c r="D19">
        <v>1</v>
      </c>
      <c r="E19" s="255">
        <v>94.5</v>
      </c>
      <c r="F19" s="256">
        <v>13</v>
      </c>
      <c r="G19" s="256">
        <v>771</v>
      </c>
      <c r="H19" s="256">
        <v>0</v>
      </c>
      <c r="I19" s="256">
        <v>0</v>
      </c>
      <c r="J19" s="256">
        <v>4</v>
      </c>
      <c r="K19" s="256">
        <v>61</v>
      </c>
      <c r="L19">
        <v>0</v>
      </c>
      <c r="M19">
        <v>0</v>
      </c>
      <c r="N19">
        <v>2</v>
      </c>
      <c r="O19">
        <v>126</v>
      </c>
      <c r="P19"/>
      <c r="Q19"/>
      <c r="R19"/>
    </row>
    <row r="20" spans="1:18" ht="12.75">
      <c r="A20" s="256" t="s">
        <v>105</v>
      </c>
      <c r="B20">
        <v>1</v>
      </c>
      <c r="C20" s="255">
        <v>131</v>
      </c>
      <c r="D20">
        <v>1</v>
      </c>
      <c r="E20" s="255">
        <v>37.8</v>
      </c>
      <c r="F20" s="256">
        <v>34</v>
      </c>
      <c r="G20" s="256">
        <v>5944</v>
      </c>
      <c r="H20" s="256">
        <v>12</v>
      </c>
      <c r="I20" s="256">
        <v>4595</v>
      </c>
      <c r="J20" s="256">
        <v>14</v>
      </c>
      <c r="K20" s="256">
        <v>14964</v>
      </c>
      <c r="L20">
        <v>0</v>
      </c>
      <c r="M20">
        <v>0</v>
      </c>
      <c r="N20">
        <v>2</v>
      </c>
      <c r="O20">
        <v>397</v>
      </c>
      <c r="P20"/>
      <c r="Q20"/>
      <c r="R20"/>
    </row>
    <row r="21" spans="1:18" ht="12.75">
      <c r="A21" s="257" t="s">
        <v>93</v>
      </c>
      <c r="B21" s="254">
        <v>3</v>
      </c>
      <c r="C21" s="254">
        <v>312</v>
      </c>
      <c r="D21" s="254">
        <v>7</v>
      </c>
      <c r="E21" s="254">
        <v>706</v>
      </c>
      <c r="F21" s="254">
        <v>139</v>
      </c>
      <c r="G21" s="257">
        <v>27382</v>
      </c>
      <c r="H21" s="254">
        <v>60</v>
      </c>
      <c r="I21" s="257">
        <v>28256</v>
      </c>
      <c r="J21" s="254">
        <v>57</v>
      </c>
      <c r="K21" s="254">
        <v>23272</v>
      </c>
      <c r="L21" s="254">
        <f>SUM(L4:L20)</f>
        <v>26</v>
      </c>
      <c r="M21" s="254">
        <v>4070</v>
      </c>
      <c r="N21" s="254">
        <v>35</v>
      </c>
      <c r="O21" s="254">
        <v>7543</v>
      </c>
      <c r="P21"/>
      <c r="Q21"/>
      <c r="R21"/>
    </row>
    <row r="22" spans="1:18" ht="12.75">
      <c r="A22" s="228" t="s">
        <v>139</v>
      </c>
      <c r="B22"/>
      <c r="C22"/>
      <c r="D22"/>
      <c r="E22"/>
      <c r="F22"/>
      <c r="G22"/>
      <c r="H22"/>
      <c r="I22"/>
      <c r="J22"/>
      <c r="K22"/>
      <c r="L22"/>
      <c r="M22" s="236"/>
      <c r="N22" s="231"/>
      <c r="O22" s="231"/>
      <c r="P22"/>
      <c r="Q22"/>
      <c r="R22"/>
    </row>
    <row r="23" spans="1:18" ht="12.75">
      <c r="A23" s="228"/>
      <c r="B23"/>
      <c r="C23"/>
      <c r="D23"/>
      <c r="E23"/>
      <c r="F23"/>
      <c r="G23"/>
      <c r="H23"/>
      <c r="I23"/>
      <c r="J23"/>
      <c r="K23"/>
      <c r="L23"/>
      <c r="M23" s="236"/>
      <c r="N23" s="231"/>
      <c r="O23" s="231"/>
      <c r="P23"/>
      <c r="Q23"/>
      <c r="R23"/>
    </row>
    <row r="25" ht="12.75">
      <c r="A25" s="477" t="s">
        <v>664</v>
      </c>
    </row>
  </sheetData>
  <mergeCells count="7">
    <mergeCell ref="J2:K2"/>
    <mergeCell ref="L2:M2"/>
    <mergeCell ref="N2:O2"/>
    <mergeCell ref="B2:C2"/>
    <mergeCell ref="D2:E2"/>
    <mergeCell ref="F2:G2"/>
    <mergeCell ref="H2:I2"/>
  </mergeCells>
  <hyperlinks>
    <hyperlink ref="A25" location="'Table-13-a'!A1" display="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H59"/>
  <sheetViews>
    <sheetView workbookViewId="0" topLeftCell="A1">
      <selection activeCell="A59" sqref="A59"/>
    </sheetView>
  </sheetViews>
  <sheetFormatPr defaultColWidth="9.140625" defaultRowHeight="12.75"/>
  <cols>
    <col min="1" max="1" width="23.28125" style="8" customWidth="1"/>
    <col min="2" max="2" width="11.28125" style="8" customWidth="1"/>
    <col min="3" max="3" width="10.8515625" style="8" customWidth="1"/>
    <col min="4" max="4" width="11.7109375" style="8" customWidth="1"/>
    <col min="5" max="5" width="8.421875" style="8" customWidth="1"/>
    <col min="6" max="6" width="10.8515625" style="8" customWidth="1"/>
    <col min="7" max="7" width="8.7109375" style="8" customWidth="1"/>
    <col min="8" max="8" width="9.57421875" style="8" customWidth="1"/>
    <col min="9" max="9" width="10.8515625" style="8" customWidth="1"/>
    <col min="10" max="10" width="10.7109375" style="8" customWidth="1"/>
    <col min="11" max="11" width="8.140625" style="8" bestFit="1" customWidth="1"/>
    <col min="12" max="12" width="10.8515625" style="8" customWidth="1"/>
    <col min="13" max="13" width="10.7109375" style="8" customWidth="1"/>
    <col min="14" max="14" width="12.7109375" style="8" customWidth="1"/>
    <col min="15" max="16384" width="9.140625" style="8" customWidth="1"/>
  </cols>
  <sheetData>
    <row r="1" spans="1:18" ht="12.75">
      <c r="A1" s="258" t="s">
        <v>186</v>
      </c>
      <c r="B1" s="168"/>
      <c r="C1" s="168"/>
      <c r="D1" s="168"/>
      <c r="E1" s="168"/>
      <c r="F1" s="168"/>
      <c r="G1" s="168"/>
      <c r="H1" s="168"/>
      <c r="I1" s="168"/>
      <c r="J1" s="168"/>
      <c r="K1" s="168"/>
      <c r="L1" s="168"/>
      <c r="M1" s="259"/>
      <c r="N1" s="168"/>
      <c r="O1" s="231"/>
      <c r="P1"/>
      <c r="Q1"/>
      <c r="R1"/>
    </row>
    <row r="2" spans="1:34" ht="12.75">
      <c r="A2" s="152" t="s">
        <v>187</v>
      </c>
      <c r="B2" s="153" t="s">
        <v>188</v>
      </c>
      <c r="C2" s="153" t="s">
        <v>8</v>
      </c>
      <c r="D2" s="153" t="s">
        <v>8</v>
      </c>
      <c r="E2" s="153" t="s">
        <v>8</v>
      </c>
      <c r="F2" s="153" t="s">
        <v>8</v>
      </c>
      <c r="G2" s="153" t="s">
        <v>8</v>
      </c>
      <c r="H2" s="153" t="s">
        <v>189</v>
      </c>
      <c r="I2" s="153" t="s">
        <v>190</v>
      </c>
      <c r="J2" s="153" t="s">
        <v>191</v>
      </c>
      <c r="K2" s="153" t="s">
        <v>191</v>
      </c>
      <c r="L2" s="153" t="s">
        <v>192</v>
      </c>
      <c r="M2" s="153" t="s">
        <v>192</v>
      </c>
      <c r="N2" s="153" t="s">
        <v>193</v>
      </c>
      <c r="O2"/>
      <c r="P2"/>
      <c r="Q2"/>
      <c r="R2"/>
      <c r="V2" s="60"/>
      <c r="W2" s="60"/>
      <c r="X2" s="60"/>
      <c r="Y2" s="60"/>
      <c r="Z2" s="60"/>
      <c r="AA2" s="60"/>
      <c r="AB2" s="60"/>
      <c r="AC2" s="60"/>
      <c r="AD2" s="60"/>
      <c r="AE2" s="60"/>
      <c r="AF2" s="60"/>
      <c r="AG2" s="60"/>
      <c r="AH2" s="60"/>
    </row>
    <row r="3" spans="1:34" ht="12.75">
      <c r="A3" s="152"/>
      <c r="B3" s="153" t="s">
        <v>194</v>
      </c>
      <c r="C3" s="153" t="s">
        <v>194</v>
      </c>
      <c r="D3" s="153" t="s">
        <v>194</v>
      </c>
      <c r="E3" s="153" t="s">
        <v>195</v>
      </c>
      <c r="F3" s="153" t="s">
        <v>196</v>
      </c>
      <c r="G3" s="153" t="s">
        <v>197</v>
      </c>
      <c r="H3" s="153" t="s">
        <v>198</v>
      </c>
      <c r="I3" s="153" t="s">
        <v>199</v>
      </c>
      <c r="J3" s="153" t="s">
        <v>200</v>
      </c>
      <c r="K3" s="153" t="s">
        <v>201</v>
      </c>
      <c r="L3" s="153" t="s">
        <v>202</v>
      </c>
      <c r="M3" s="153" t="s">
        <v>203</v>
      </c>
      <c r="N3" s="153" t="s">
        <v>204</v>
      </c>
      <c r="O3"/>
      <c r="P3"/>
      <c r="Q3"/>
      <c r="R3"/>
      <c r="V3" s="60"/>
      <c r="W3" s="60"/>
      <c r="X3" s="60"/>
      <c r="Y3" s="60"/>
      <c r="Z3" s="60"/>
      <c r="AA3" s="60"/>
      <c r="AB3" s="60"/>
      <c r="AC3" s="60"/>
      <c r="AD3" s="60"/>
      <c r="AE3" s="60"/>
      <c r="AF3" s="60"/>
      <c r="AG3" s="60"/>
      <c r="AH3" s="60"/>
    </row>
    <row r="4" spans="1:34" ht="12.75">
      <c r="A4" s="152"/>
      <c r="B4" s="153" t="s">
        <v>205</v>
      </c>
      <c r="C4" s="153" t="s">
        <v>206</v>
      </c>
      <c r="D4" s="153" t="s">
        <v>207</v>
      </c>
      <c r="E4" s="153" t="s">
        <v>208</v>
      </c>
      <c r="F4" s="153" t="s">
        <v>202</v>
      </c>
      <c r="G4" s="153" t="s">
        <v>209</v>
      </c>
      <c r="H4" s="153" t="s">
        <v>209</v>
      </c>
      <c r="I4" s="153"/>
      <c r="J4" s="153" t="s">
        <v>203</v>
      </c>
      <c r="K4" s="153" t="s">
        <v>210</v>
      </c>
      <c r="L4" s="153" t="s">
        <v>211</v>
      </c>
      <c r="M4" s="153" t="s">
        <v>199</v>
      </c>
      <c r="N4" s="153" t="s">
        <v>212</v>
      </c>
      <c r="O4"/>
      <c r="P4"/>
      <c r="Q4"/>
      <c r="R4"/>
      <c r="V4" s="60"/>
      <c r="W4" s="60"/>
      <c r="X4" s="60"/>
      <c r="Y4" s="60"/>
      <c r="Z4" s="60"/>
      <c r="AA4" s="60"/>
      <c r="AB4" s="60"/>
      <c r="AC4" s="60"/>
      <c r="AD4" s="60"/>
      <c r="AE4" s="60"/>
      <c r="AF4" s="60"/>
      <c r="AG4" s="60"/>
      <c r="AH4" s="60"/>
    </row>
    <row r="5" spans="1:34" ht="12.75">
      <c r="A5" s="168"/>
      <c r="B5" s="259"/>
      <c r="C5" s="259" t="s">
        <v>213</v>
      </c>
      <c r="D5" s="259" t="s">
        <v>214</v>
      </c>
      <c r="E5" s="259"/>
      <c r="F5" s="259" t="s">
        <v>189</v>
      </c>
      <c r="G5" s="259"/>
      <c r="H5" s="259"/>
      <c r="I5" s="259"/>
      <c r="J5" s="259" t="s">
        <v>199</v>
      </c>
      <c r="K5" s="259" t="s">
        <v>215</v>
      </c>
      <c r="L5" s="259" t="s">
        <v>209</v>
      </c>
      <c r="M5" s="259"/>
      <c r="N5" s="259"/>
      <c r="O5"/>
      <c r="P5"/>
      <c r="Q5"/>
      <c r="R5"/>
      <c r="V5" s="60"/>
      <c r="W5" s="60"/>
      <c r="X5" s="60"/>
      <c r="Y5" s="60"/>
      <c r="Z5" s="60"/>
      <c r="AA5" s="60"/>
      <c r="AB5" s="60"/>
      <c r="AC5" s="60"/>
      <c r="AD5" s="60"/>
      <c r="AE5" s="60"/>
      <c r="AF5" s="60"/>
      <c r="AG5" s="60"/>
      <c r="AH5" s="60"/>
    </row>
    <row r="6" spans="1:18" ht="12.75">
      <c r="A6" s="196">
        <v>1</v>
      </c>
      <c r="B6" s="260">
        <v>2</v>
      </c>
      <c r="C6" s="260">
        <v>3</v>
      </c>
      <c r="D6" s="260">
        <v>4</v>
      </c>
      <c r="E6" s="260">
        <v>5</v>
      </c>
      <c r="F6" s="260">
        <v>6</v>
      </c>
      <c r="G6" s="260">
        <v>7</v>
      </c>
      <c r="H6" s="260">
        <v>8</v>
      </c>
      <c r="I6" s="260">
        <v>9</v>
      </c>
      <c r="J6" s="260">
        <v>10</v>
      </c>
      <c r="K6" s="260">
        <v>11</v>
      </c>
      <c r="L6" s="260">
        <v>12</v>
      </c>
      <c r="M6" s="198">
        <v>13</v>
      </c>
      <c r="N6" s="260">
        <v>14</v>
      </c>
      <c r="O6"/>
      <c r="P6"/>
      <c r="Q6"/>
      <c r="R6"/>
    </row>
    <row r="7" spans="1:18" ht="12.75">
      <c r="A7" s="261" t="s">
        <v>600</v>
      </c>
      <c r="B7" s="262">
        <v>1127</v>
      </c>
      <c r="C7" s="262">
        <v>0</v>
      </c>
      <c r="D7" s="262">
        <v>981</v>
      </c>
      <c r="E7" s="262">
        <v>147</v>
      </c>
      <c r="F7" s="263" t="s">
        <v>26</v>
      </c>
      <c r="G7" s="262">
        <v>432</v>
      </c>
      <c r="H7" s="262">
        <v>46281</v>
      </c>
      <c r="I7" s="262">
        <v>1062047</v>
      </c>
      <c r="J7" s="262">
        <v>7225</v>
      </c>
      <c r="K7" s="262">
        <v>24566</v>
      </c>
      <c r="L7" s="262">
        <v>46281</v>
      </c>
      <c r="M7" s="264">
        <v>1062047</v>
      </c>
      <c r="N7" s="262">
        <v>3138319</v>
      </c>
      <c r="O7"/>
      <c r="P7"/>
      <c r="Q7"/>
      <c r="R7"/>
    </row>
    <row r="8" spans="1:18" ht="12.75">
      <c r="A8" s="265" t="s">
        <v>593</v>
      </c>
      <c r="B8" s="266">
        <v>1127</v>
      </c>
      <c r="C8" s="266">
        <v>0</v>
      </c>
      <c r="D8" s="266">
        <v>981</v>
      </c>
      <c r="E8" s="266">
        <v>20</v>
      </c>
      <c r="F8" s="267">
        <v>1006</v>
      </c>
      <c r="G8" s="266">
        <v>58</v>
      </c>
      <c r="H8" s="266">
        <v>6082</v>
      </c>
      <c r="I8" s="266">
        <v>138382</v>
      </c>
      <c r="J8" s="266">
        <v>6919</v>
      </c>
      <c r="K8" s="266">
        <v>23892</v>
      </c>
      <c r="L8" s="266">
        <v>6082</v>
      </c>
      <c r="M8" s="268">
        <v>138382</v>
      </c>
      <c r="N8" s="266">
        <v>3138319</v>
      </c>
      <c r="P8"/>
      <c r="Q8"/>
      <c r="R8"/>
    </row>
    <row r="9" spans="1:18" ht="12.75">
      <c r="A9" s="270" t="s">
        <v>590</v>
      </c>
      <c r="B9" s="266">
        <v>1116</v>
      </c>
      <c r="C9" s="266">
        <v>0</v>
      </c>
      <c r="D9" s="266">
        <v>969</v>
      </c>
      <c r="E9" s="266">
        <v>21</v>
      </c>
      <c r="F9" s="267">
        <v>998</v>
      </c>
      <c r="G9" s="266">
        <v>65</v>
      </c>
      <c r="H9" s="266">
        <v>6469</v>
      </c>
      <c r="I9" s="266">
        <v>144339</v>
      </c>
      <c r="J9" s="266">
        <v>6873</v>
      </c>
      <c r="K9" s="266">
        <v>22278</v>
      </c>
      <c r="L9" s="266">
        <v>6439</v>
      </c>
      <c r="M9" s="268">
        <v>144339</v>
      </c>
      <c r="N9" s="266">
        <v>2994312</v>
      </c>
      <c r="O9"/>
      <c r="P9"/>
      <c r="Q9"/>
      <c r="R9"/>
    </row>
    <row r="10" spans="1:18" ht="12.75">
      <c r="A10" s="265" t="s">
        <v>578</v>
      </c>
      <c r="B10" s="266">
        <v>1099</v>
      </c>
      <c r="C10" s="266">
        <v>0</v>
      </c>
      <c r="D10" s="266">
        <v>958</v>
      </c>
      <c r="E10" s="266">
        <v>22</v>
      </c>
      <c r="F10" s="267">
        <v>1069</v>
      </c>
      <c r="G10" s="266">
        <v>63</v>
      </c>
      <c r="H10" s="266">
        <v>5644</v>
      </c>
      <c r="I10" s="266">
        <v>130796</v>
      </c>
      <c r="J10" s="266">
        <v>5945</v>
      </c>
      <c r="K10" s="266">
        <v>20735</v>
      </c>
      <c r="L10" s="266">
        <v>5644</v>
      </c>
      <c r="M10" s="268">
        <v>130796</v>
      </c>
      <c r="N10" s="266">
        <v>2777401</v>
      </c>
      <c r="O10"/>
      <c r="P10"/>
      <c r="Q10"/>
      <c r="R10"/>
    </row>
    <row r="11" spans="1:18" ht="12.75">
      <c r="A11" s="265" t="s">
        <v>556</v>
      </c>
      <c r="B11" s="266">
        <v>1095</v>
      </c>
      <c r="C11" s="266">
        <v>0</v>
      </c>
      <c r="D11" s="266">
        <v>956</v>
      </c>
      <c r="E11" s="266">
        <v>21</v>
      </c>
      <c r="F11" s="266">
        <v>964</v>
      </c>
      <c r="G11" s="266">
        <v>54</v>
      </c>
      <c r="H11" s="266">
        <v>4615</v>
      </c>
      <c r="I11" s="266">
        <v>118698</v>
      </c>
      <c r="J11" s="266">
        <v>5652</v>
      </c>
      <c r="K11" s="266">
        <v>22105</v>
      </c>
      <c r="L11" s="266">
        <v>4615</v>
      </c>
      <c r="M11" s="268">
        <v>118698</v>
      </c>
      <c r="N11" s="266">
        <v>2514261</v>
      </c>
      <c r="O11"/>
      <c r="P11"/>
      <c r="Q11"/>
      <c r="R11"/>
    </row>
    <row r="12" spans="1:18" ht="12.75">
      <c r="A12" s="265" t="s">
        <v>154</v>
      </c>
      <c r="B12" s="266">
        <v>1099</v>
      </c>
      <c r="C12" s="266">
        <v>0</v>
      </c>
      <c r="D12" s="266">
        <v>962</v>
      </c>
      <c r="E12" s="266">
        <v>23</v>
      </c>
      <c r="F12" s="266">
        <v>1119</v>
      </c>
      <c r="G12" s="266">
        <v>67</v>
      </c>
      <c r="H12" s="266">
        <v>6675</v>
      </c>
      <c r="I12" s="266">
        <v>151050</v>
      </c>
      <c r="J12" s="266">
        <v>6567</v>
      </c>
      <c r="K12" s="266">
        <v>22651</v>
      </c>
      <c r="L12" s="266">
        <v>6675</v>
      </c>
      <c r="M12" s="268">
        <v>151050</v>
      </c>
      <c r="N12" s="266">
        <v>2524659</v>
      </c>
      <c r="O12" s="255"/>
      <c r="P12"/>
      <c r="Q12"/>
      <c r="R12"/>
    </row>
    <row r="13" spans="1:18" ht="12.75">
      <c r="A13" s="265" t="s">
        <v>114</v>
      </c>
      <c r="B13" s="266">
        <v>1093</v>
      </c>
      <c r="C13" s="266">
        <v>0</v>
      </c>
      <c r="D13" s="266">
        <v>952</v>
      </c>
      <c r="E13" s="266">
        <v>22</v>
      </c>
      <c r="F13" s="266">
        <v>972</v>
      </c>
      <c r="G13" s="266">
        <v>69</v>
      </c>
      <c r="H13" s="266">
        <v>9537</v>
      </c>
      <c r="I13" s="266">
        <v>201409</v>
      </c>
      <c r="J13" s="266">
        <v>9155</v>
      </c>
      <c r="K13" s="266">
        <v>29022</v>
      </c>
      <c r="L13" s="266">
        <v>9537</v>
      </c>
      <c r="M13" s="268">
        <v>201409</v>
      </c>
      <c r="N13" s="266">
        <v>2612639</v>
      </c>
      <c r="O13" s="255"/>
      <c r="P13"/>
      <c r="Q13"/>
      <c r="R13"/>
    </row>
    <row r="14" spans="1:18" ht="12.75">
      <c r="A14" s="265" t="s">
        <v>115</v>
      </c>
      <c r="B14" s="266">
        <v>1089</v>
      </c>
      <c r="C14" s="266">
        <v>0</v>
      </c>
      <c r="D14" s="266">
        <v>944</v>
      </c>
      <c r="E14" s="266">
        <v>18</v>
      </c>
      <c r="F14" s="266">
        <v>967</v>
      </c>
      <c r="G14" s="266">
        <v>57</v>
      </c>
      <c r="H14" s="266">
        <v>7289</v>
      </c>
      <c r="I14" s="266">
        <v>177372</v>
      </c>
      <c r="J14" s="266">
        <v>9854</v>
      </c>
      <c r="K14" s="266">
        <v>31256</v>
      </c>
      <c r="L14" s="266">
        <v>7289</v>
      </c>
      <c r="M14" s="268">
        <v>177372</v>
      </c>
      <c r="N14" s="266">
        <v>2990200</v>
      </c>
      <c r="O14"/>
      <c r="P14"/>
      <c r="Q14"/>
      <c r="R14"/>
    </row>
    <row r="15" spans="1:18" ht="12.75">
      <c r="A15" s="261" t="s">
        <v>64</v>
      </c>
      <c r="B15" s="264">
        <v>1069</v>
      </c>
      <c r="C15" s="264">
        <v>0</v>
      </c>
      <c r="D15" s="264">
        <v>929</v>
      </c>
      <c r="E15" s="264">
        <v>251</v>
      </c>
      <c r="F15" s="264">
        <v>956</v>
      </c>
      <c r="G15" s="264">
        <v>609</v>
      </c>
      <c r="H15" s="264">
        <v>84449</v>
      </c>
      <c r="I15" s="264">
        <v>1569558</v>
      </c>
      <c r="J15" s="264">
        <v>6253</v>
      </c>
      <c r="K15" s="264">
        <v>25777</v>
      </c>
      <c r="L15" s="264">
        <v>84449</v>
      </c>
      <c r="M15" s="264">
        <v>1569558</v>
      </c>
      <c r="N15" s="264">
        <v>2813201</v>
      </c>
      <c r="O15"/>
      <c r="P15"/>
      <c r="Q15"/>
      <c r="R15"/>
    </row>
    <row r="16" spans="1:18" ht="12.75">
      <c r="A16" s="265" t="s">
        <v>116</v>
      </c>
      <c r="B16" s="268">
        <v>1069</v>
      </c>
      <c r="C16" s="268">
        <v>0</v>
      </c>
      <c r="D16" s="268">
        <v>929</v>
      </c>
      <c r="E16" s="268">
        <v>22</v>
      </c>
      <c r="F16" s="268">
        <v>956</v>
      </c>
      <c r="G16" s="268">
        <v>66</v>
      </c>
      <c r="H16" s="268">
        <v>8579</v>
      </c>
      <c r="I16" s="268">
        <v>209395</v>
      </c>
      <c r="J16" s="268">
        <v>9518</v>
      </c>
      <c r="K16" s="268">
        <v>31832</v>
      </c>
      <c r="L16" s="268">
        <v>8579</v>
      </c>
      <c r="M16" s="268">
        <v>209395</v>
      </c>
      <c r="N16" s="268">
        <v>2813201</v>
      </c>
      <c r="P16"/>
      <c r="Q16"/>
      <c r="R16"/>
    </row>
    <row r="17" spans="1:18" ht="12.75">
      <c r="A17" s="270" t="s">
        <v>117</v>
      </c>
      <c r="B17" s="266">
        <v>1051</v>
      </c>
      <c r="C17" s="266">
        <v>0</v>
      </c>
      <c r="D17" s="266">
        <v>911</v>
      </c>
      <c r="E17" s="266">
        <v>19</v>
      </c>
      <c r="F17" s="266">
        <v>946</v>
      </c>
      <c r="G17" s="266">
        <v>52</v>
      </c>
      <c r="H17" s="266">
        <v>6163</v>
      </c>
      <c r="I17" s="266">
        <v>135374</v>
      </c>
      <c r="J17" s="266">
        <v>7125</v>
      </c>
      <c r="K17" s="266">
        <v>25976</v>
      </c>
      <c r="L17" s="266">
        <v>6163</v>
      </c>
      <c r="M17" s="268">
        <v>135374</v>
      </c>
      <c r="N17" s="266">
        <v>2512083</v>
      </c>
      <c r="O17"/>
      <c r="P17"/>
      <c r="Q17"/>
      <c r="R17"/>
    </row>
    <row r="18" spans="1:18" ht="12.75">
      <c r="A18" s="270" t="s">
        <v>118</v>
      </c>
      <c r="B18" s="266">
        <v>1043</v>
      </c>
      <c r="C18" s="266">
        <v>0</v>
      </c>
      <c r="D18" s="266">
        <v>903</v>
      </c>
      <c r="E18" s="266">
        <v>20</v>
      </c>
      <c r="F18" s="266">
        <v>910</v>
      </c>
      <c r="G18" s="266">
        <v>55</v>
      </c>
      <c r="H18" s="266">
        <v>6672</v>
      </c>
      <c r="I18" s="266">
        <v>149442</v>
      </c>
      <c r="J18" s="266">
        <v>7472</v>
      </c>
      <c r="K18" s="266">
        <v>26997</v>
      </c>
      <c r="L18" s="266">
        <v>6672</v>
      </c>
      <c r="M18" s="268">
        <v>149442</v>
      </c>
      <c r="N18" s="266">
        <v>2434395</v>
      </c>
      <c r="O18"/>
      <c r="P18"/>
      <c r="Q18"/>
      <c r="R18"/>
    </row>
    <row r="19" spans="1:18" ht="12.75">
      <c r="A19" s="237" t="s">
        <v>119</v>
      </c>
      <c r="B19" s="266">
        <v>1036</v>
      </c>
      <c r="C19" s="266">
        <v>0</v>
      </c>
      <c r="D19" s="266">
        <v>896</v>
      </c>
      <c r="E19" s="266">
        <v>22</v>
      </c>
      <c r="F19" s="266">
        <v>907</v>
      </c>
      <c r="G19" s="266">
        <v>55</v>
      </c>
      <c r="H19" s="266">
        <v>6370</v>
      </c>
      <c r="I19" s="266">
        <v>149908</v>
      </c>
      <c r="J19" s="266">
        <v>6814</v>
      </c>
      <c r="K19" s="266">
        <v>27120</v>
      </c>
      <c r="L19" s="266">
        <v>6370</v>
      </c>
      <c r="M19" s="268">
        <v>149908</v>
      </c>
      <c r="N19" s="266">
        <v>2322392</v>
      </c>
      <c r="O19"/>
      <c r="P19"/>
      <c r="Q19"/>
      <c r="R19"/>
    </row>
    <row r="20" spans="1:18" ht="12.75">
      <c r="A20" s="265" t="s">
        <v>120</v>
      </c>
      <c r="B20" s="271">
        <v>1025</v>
      </c>
      <c r="C20" s="271">
        <v>0</v>
      </c>
      <c r="D20" s="271">
        <v>886</v>
      </c>
      <c r="E20" s="271">
        <v>20</v>
      </c>
      <c r="F20" s="271">
        <v>922</v>
      </c>
      <c r="G20" s="271">
        <v>43</v>
      </c>
      <c r="H20" s="271">
        <v>5387</v>
      </c>
      <c r="I20" s="271">
        <v>109579</v>
      </c>
      <c r="J20" s="271">
        <v>5479</v>
      </c>
      <c r="K20" s="271">
        <v>25258</v>
      </c>
      <c r="L20" s="271">
        <v>5387</v>
      </c>
      <c r="M20" s="272">
        <v>109578</v>
      </c>
      <c r="N20" s="271">
        <v>2166823</v>
      </c>
      <c r="O20"/>
      <c r="P20"/>
      <c r="Q20"/>
      <c r="R20"/>
    </row>
    <row r="21" spans="1:18" ht="12.75">
      <c r="A21" s="434" t="s">
        <v>601</v>
      </c>
      <c r="B21" s="99">
        <v>1019</v>
      </c>
      <c r="C21" s="99">
        <v>1</v>
      </c>
      <c r="D21" s="99">
        <v>881</v>
      </c>
      <c r="E21" s="99">
        <v>148</v>
      </c>
      <c r="F21" s="99"/>
      <c r="G21" s="99">
        <v>337</v>
      </c>
      <c r="H21" s="99">
        <v>51280</v>
      </c>
      <c r="I21" s="99">
        <v>815859</v>
      </c>
      <c r="J21" s="99">
        <v>5513</v>
      </c>
      <c r="K21" s="99">
        <v>24209</v>
      </c>
      <c r="L21" s="99">
        <v>51280</v>
      </c>
      <c r="M21" s="435">
        <v>815859</v>
      </c>
      <c r="N21" s="99">
        <v>1927645</v>
      </c>
      <c r="O21" s="99"/>
      <c r="P21"/>
      <c r="Q21"/>
      <c r="R21"/>
    </row>
    <row r="22" spans="1:18" ht="12.75">
      <c r="A22" s="265" t="s">
        <v>121</v>
      </c>
      <c r="B22" s="266">
        <v>1019</v>
      </c>
      <c r="C22" s="266">
        <v>1</v>
      </c>
      <c r="D22" s="266">
        <v>881</v>
      </c>
      <c r="E22" s="266">
        <v>20</v>
      </c>
      <c r="F22" s="266">
        <v>885</v>
      </c>
      <c r="G22" s="266">
        <v>46</v>
      </c>
      <c r="H22" s="266">
        <v>5767</v>
      </c>
      <c r="I22" s="266">
        <v>120810</v>
      </c>
      <c r="J22" s="266">
        <v>6040</v>
      </c>
      <c r="K22" s="266">
        <v>26077</v>
      </c>
      <c r="L22" s="266">
        <v>5767</v>
      </c>
      <c r="M22" s="268">
        <v>120810</v>
      </c>
      <c r="N22" s="266">
        <v>1927645</v>
      </c>
      <c r="O22"/>
      <c r="P22"/>
      <c r="Q22"/>
      <c r="R22"/>
    </row>
    <row r="23" spans="1:18" ht="12.75">
      <c r="A23" s="265" t="s">
        <v>122</v>
      </c>
      <c r="B23" s="266">
        <v>1016</v>
      </c>
      <c r="C23" s="266">
        <v>1</v>
      </c>
      <c r="D23" s="266">
        <v>883</v>
      </c>
      <c r="E23" s="266">
        <v>21</v>
      </c>
      <c r="F23" s="266">
        <v>899</v>
      </c>
      <c r="G23" s="266">
        <v>58</v>
      </c>
      <c r="H23" s="266">
        <v>9200</v>
      </c>
      <c r="I23" s="266">
        <v>145393</v>
      </c>
      <c r="J23" s="266">
        <v>6923</v>
      </c>
      <c r="K23" s="266">
        <v>25229</v>
      </c>
      <c r="L23" s="266">
        <v>9200</v>
      </c>
      <c r="M23" s="268">
        <v>145393</v>
      </c>
      <c r="N23" s="266">
        <v>2098263</v>
      </c>
      <c r="O23"/>
      <c r="P23"/>
      <c r="Q23"/>
      <c r="R23"/>
    </row>
    <row r="24" spans="1:18" ht="12.75">
      <c r="A24" s="265" t="s">
        <v>123</v>
      </c>
      <c r="B24" s="266">
        <v>1006</v>
      </c>
      <c r="C24" s="266">
        <v>1</v>
      </c>
      <c r="D24" s="266">
        <v>875</v>
      </c>
      <c r="E24" s="266">
        <v>22</v>
      </c>
      <c r="F24" s="266">
        <v>887</v>
      </c>
      <c r="G24" s="266">
        <v>57</v>
      </c>
      <c r="H24" s="266">
        <v>10072</v>
      </c>
      <c r="I24" s="266">
        <v>145731</v>
      </c>
      <c r="J24" s="266">
        <v>6624</v>
      </c>
      <c r="K24" s="266">
        <v>25548</v>
      </c>
      <c r="L24" s="266">
        <v>10072</v>
      </c>
      <c r="M24" s="268">
        <v>145731</v>
      </c>
      <c r="N24" s="266">
        <v>1957491</v>
      </c>
      <c r="O24"/>
      <c r="P24"/>
      <c r="Q24"/>
      <c r="R24"/>
    </row>
    <row r="25" spans="1:18" ht="12.75">
      <c r="A25" s="265" t="s">
        <v>124</v>
      </c>
      <c r="B25" s="268">
        <v>999</v>
      </c>
      <c r="C25" s="268">
        <v>1</v>
      </c>
      <c r="D25" s="268">
        <v>868</v>
      </c>
      <c r="E25" s="268">
        <v>20</v>
      </c>
      <c r="F25" s="268">
        <v>995</v>
      </c>
      <c r="G25" s="268">
        <v>50</v>
      </c>
      <c r="H25" s="268">
        <v>8413</v>
      </c>
      <c r="I25" s="268">
        <v>123008</v>
      </c>
      <c r="J25" s="268">
        <v>6150</v>
      </c>
      <c r="K25" s="268">
        <v>24449</v>
      </c>
      <c r="L25" s="268">
        <v>8413</v>
      </c>
      <c r="M25" s="268">
        <v>123008</v>
      </c>
      <c r="N25" s="268">
        <v>1848740</v>
      </c>
      <c r="O25"/>
      <c r="P25"/>
      <c r="Q25"/>
      <c r="R25"/>
    </row>
    <row r="26" spans="1:18" ht="12.75">
      <c r="A26" s="265" t="s">
        <v>125</v>
      </c>
      <c r="B26" s="266">
        <v>987</v>
      </c>
      <c r="C26" s="266">
        <v>1</v>
      </c>
      <c r="D26" s="266">
        <v>855</v>
      </c>
      <c r="E26" s="266">
        <v>23</v>
      </c>
      <c r="F26" s="266">
        <v>861</v>
      </c>
      <c r="G26" s="266">
        <v>48</v>
      </c>
      <c r="H26" s="266">
        <v>7049</v>
      </c>
      <c r="I26" s="266">
        <v>111397</v>
      </c>
      <c r="J26" s="266">
        <v>4843</v>
      </c>
      <c r="K26" s="266">
        <v>23374</v>
      </c>
      <c r="L26" s="266">
        <v>7049</v>
      </c>
      <c r="M26" s="268">
        <v>111397</v>
      </c>
      <c r="N26" s="266">
        <v>1727502</v>
      </c>
      <c r="O26"/>
      <c r="P26"/>
      <c r="Q26"/>
      <c r="R26"/>
    </row>
    <row r="27" spans="1:18" ht="12.75">
      <c r="A27" s="265" t="s">
        <v>126</v>
      </c>
      <c r="B27" s="271">
        <v>977</v>
      </c>
      <c r="C27" s="271">
        <v>1</v>
      </c>
      <c r="D27" s="271">
        <v>842</v>
      </c>
      <c r="E27" s="271">
        <v>22</v>
      </c>
      <c r="F27" s="271">
        <v>875</v>
      </c>
      <c r="G27" s="271">
        <v>41</v>
      </c>
      <c r="H27" s="271">
        <v>5652</v>
      </c>
      <c r="I27" s="271">
        <v>86802</v>
      </c>
      <c r="J27" s="271">
        <v>3946</v>
      </c>
      <c r="K27" s="271">
        <v>21020</v>
      </c>
      <c r="L27" s="271">
        <v>5652</v>
      </c>
      <c r="M27" s="272">
        <v>86802</v>
      </c>
      <c r="N27" s="271">
        <v>1654995</v>
      </c>
      <c r="O27"/>
      <c r="P27"/>
      <c r="Q27"/>
      <c r="R27"/>
    </row>
    <row r="28" spans="1:18" ht="12.75">
      <c r="A28" s="265" t="s">
        <v>127</v>
      </c>
      <c r="B28" s="266">
        <v>973</v>
      </c>
      <c r="C28" s="266">
        <v>1</v>
      </c>
      <c r="D28" s="266">
        <v>836</v>
      </c>
      <c r="E28" s="266">
        <v>20</v>
      </c>
      <c r="F28" s="266">
        <v>952</v>
      </c>
      <c r="G28" s="266">
        <v>37</v>
      </c>
      <c r="H28" s="266">
        <v>5127</v>
      </c>
      <c r="I28" s="266">
        <v>82718</v>
      </c>
      <c r="J28" s="266">
        <v>4136</v>
      </c>
      <c r="K28" s="266">
        <v>22527</v>
      </c>
      <c r="L28" s="266">
        <v>5127</v>
      </c>
      <c r="M28" s="268">
        <v>82718</v>
      </c>
      <c r="N28" s="266">
        <v>1517908</v>
      </c>
      <c r="O28"/>
      <c r="P28"/>
      <c r="Q28"/>
      <c r="R28"/>
    </row>
    <row r="29" spans="1:18" ht="12.75">
      <c r="A29" s="261" t="s">
        <v>65</v>
      </c>
      <c r="B29" s="262">
        <v>970</v>
      </c>
      <c r="C29" s="262">
        <v>1</v>
      </c>
      <c r="D29" s="262">
        <v>839</v>
      </c>
      <c r="E29" s="262">
        <v>255</v>
      </c>
      <c r="F29" s="262">
        <v>870</v>
      </c>
      <c r="G29" s="262">
        <v>451</v>
      </c>
      <c r="H29" s="262">
        <v>79769</v>
      </c>
      <c r="I29" s="262">
        <v>1140072</v>
      </c>
      <c r="J29" s="262">
        <v>4471</v>
      </c>
      <c r="K29" s="262">
        <v>25283</v>
      </c>
      <c r="L29" s="262">
        <v>79769</v>
      </c>
      <c r="M29" s="264">
        <v>1140072</v>
      </c>
      <c r="N29" s="262">
        <v>1585585</v>
      </c>
      <c r="O29"/>
      <c r="P29"/>
      <c r="Q29"/>
      <c r="R29"/>
    </row>
    <row r="30" spans="1:18" ht="12.75">
      <c r="A30" s="261"/>
      <c r="B30" s="262"/>
      <c r="C30" s="262"/>
      <c r="D30" s="262"/>
      <c r="E30" s="262"/>
      <c r="F30" s="262"/>
      <c r="G30" s="262"/>
      <c r="H30" s="262"/>
      <c r="I30" s="262"/>
      <c r="J30" s="262"/>
      <c r="K30" s="262"/>
      <c r="L30" s="262"/>
      <c r="M30" s="264"/>
      <c r="N30" s="262"/>
      <c r="O30"/>
      <c r="P30"/>
      <c r="Q30"/>
      <c r="R30"/>
    </row>
    <row r="31" spans="1:18" ht="12.75">
      <c r="A31" s="265" t="s">
        <v>216</v>
      </c>
      <c r="B31" s="266">
        <v>970</v>
      </c>
      <c r="C31" s="266">
        <v>1</v>
      </c>
      <c r="D31" s="266">
        <v>839</v>
      </c>
      <c r="E31" s="266">
        <v>22</v>
      </c>
      <c r="F31" s="266">
        <v>870</v>
      </c>
      <c r="G31" s="266">
        <v>46</v>
      </c>
      <c r="H31" s="266">
        <v>8370</v>
      </c>
      <c r="I31" s="266">
        <v>113055</v>
      </c>
      <c r="J31" s="266">
        <v>5139</v>
      </c>
      <c r="K31" s="266">
        <v>24626</v>
      </c>
      <c r="L31" s="266">
        <v>8370</v>
      </c>
      <c r="M31" s="268">
        <v>113055</v>
      </c>
      <c r="N31" s="266">
        <v>1585585</v>
      </c>
      <c r="O31"/>
      <c r="P31"/>
      <c r="Q31"/>
      <c r="R31"/>
    </row>
    <row r="32" spans="1:18" ht="13.5" thickBot="1">
      <c r="A32" s="265" t="s">
        <v>217</v>
      </c>
      <c r="B32" s="268">
        <v>964</v>
      </c>
      <c r="C32" s="273">
        <v>4</v>
      </c>
      <c r="D32" s="273">
        <v>837</v>
      </c>
      <c r="E32" s="273">
        <v>20</v>
      </c>
      <c r="F32" s="273">
        <v>835</v>
      </c>
      <c r="G32" s="273">
        <v>42</v>
      </c>
      <c r="H32" s="273">
        <v>8967</v>
      </c>
      <c r="I32" s="273">
        <v>99990</v>
      </c>
      <c r="J32" s="273">
        <v>5000</v>
      </c>
      <c r="K32" s="273">
        <v>23551</v>
      </c>
      <c r="L32" s="273">
        <v>8967</v>
      </c>
      <c r="M32" s="273">
        <v>99990</v>
      </c>
      <c r="N32" s="273">
        <v>1614597</v>
      </c>
      <c r="O32"/>
      <c r="P32"/>
      <c r="Q32"/>
      <c r="R32"/>
    </row>
    <row r="33" spans="1:18" ht="13.5" thickBot="1">
      <c r="A33" s="265" t="s">
        <v>218</v>
      </c>
      <c r="B33" s="266">
        <v>958</v>
      </c>
      <c r="C33" s="266">
        <v>5</v>
      </c>
      <c r="D33" s="266">
        <v>833</v>
      </c>
      <c r="E33" s="266">
        <v>19</v>
      </c>
      <c r="F33" s="284">
        <v>823</v>
      </c>
      <c r="G33" s="266">
        <v>41</v>
      </c>
      <c r="H33" s="266">
        <v>8158</v>
      </c>
      <c r="I33" s="266">
        <v>999732</v>
      </c>
      <c r="J33" s="266">
        <v>5249</v>
      </c>
      <c r="K33" s="266">
        <v>24343</v>
      </c>
      <c r="L33" s="266">
        <v>8158</v>
      </c>
      <c r="M33" s="268">
        <v>99732</v>
      </c>
      <c r="N33" s="266">
        <v>1557444</v>
      </c>
      <c r="O33"/>
      <c r="P33"/>
      <c r="Q33"/>
      <c r="R33"/>
    </row>
    <row r="34" spans="1:18" ht="12.75">
      <c r="A34" s="265" t="s">
        <v>219</v>
      </c>
      <c r="B34" s="266">
        <v>957</v>
      </c>
      <c r="C34" s="266">
        <v>6</v>
      </c>
      <c r="D34" s="266">
        <v>832</v>
      </c>
      <c r="E34" s="266">
        <v>23</v>
      </c>
      <c r="F34" s="266">
        <v>821</v>
      </c>
      <c r="G34" s="266">
        <v>47</v>
      </c>
      <c r="H34" s="266">
        <v>9933</v>
      </c>
      <c r="I34" s="266">
        <v>115593</v>
      </c>
      <c r="J34" s="266">
        <v>5026</v>
      </c>
      <c r="K34" s="266">
        <v>24339</v>
      </c>
      <c r="L34" s="266">
        <v>9933</v>
      </c>
      <c r="M34" s="268">
        <v>115593</v>
      </c>
      <c r="N34" s="266">
        <v>1579161</v>
      </c>
      <c r="O34"/>
      <c r="P34"/>
      <c r="Q34"/>
      <c r="R34"/>
    </row>
    <row r="35" spans="1:18" ht="12.75">
      <c r="A35" s="265" t="s">
        <v>220</v>
      </c>
      <c r="B35" s="268">
        <v>954</v>
      </c>
      <c r="C35" s="268">
        <v>6</v>
      </c>
      <c r="D35" s="268">
        <v>829</v>
      </c>
      <c r="E35" s="268">
        <v>20</v>
      </c>
      <c r="F35" s="268">
        <v>816</v>
      </c>
      <c r="G35" s="268">
        <v>33</v>
      </c>
      <c r="H35" s="268">
        <v>6255</v>
      </c>
      <c r="I35" s="268">
        <v>82035</v>
      </c>
      <c r="J35" s="268">
        <v>4102</v>
      </c>
      <c r="K35" s="268">
        <v>24859</v>
      </c>
      <c r="L35" s="268">
        <v>6255</v>
      </c>
      <c r="M35" s="268">
        <v>82035</v>
      </c>
      <c r="N35" s="268">
        <v>1446292</v>
      </c>
      <c r="O35"/>
      <c r="P35"/>
      <c r="Q35"/>
      <c r="R35"/>
    </row>
    <row r="36" spans="1:18" ht="12.75">
      <c r="A36" s="265" t="s">
        <v>221</v>
      </c>
      <c r="B36" s="266">
        <v>950</v>
      </c>
      <c r="C36" s="266">
        <v>6</v>
      </c>
      <c r="D36" s="266">
        <v>828</v>
      </c>
      <c r="E36" s="266">
        <v>22</v>
      </c>
      <c r="F36" s="266">
        <v>814</v>
      </c>
      <c r="G36" s="266">
        <v>30</v>
      </c>
      <c r="H36" s="266">
        <v>4727</v>
      </c>
      <c r="I36" s="266">
        <v>75698</v>
      </c>
      <c r="J36" s="266">
        <v>3441</v>
      </c>
      <c r="K36" s="266">
        <v>25013</v>
      </c>
      <c r="L36" s="266">
        <v>4727</v>
      </c>
      <c r="M36" s="268">
        <v>75698</v>
      </c>
      <c r="N36" s="266">
        <v>1253825</v>
      </c>
      <c r="O36"/>
      <c r="P36"/>
      <c r="Q36"/>
      <c r="R36"/>
    </row>
    <row r="37" spans="1:18" ht="12.75">
      <c r="A37" s="265" t="s">
        <v>222</v>
      </c>
      <c r="B37" s="266">
        <v>945</v>
      </c>
      <c r="C37" s="266">
        <v>7</v>
      </c>
      <c r="D37" s="266">
        <v>824</v>
      </c>
      <c r="E37" s="266">
        <v>22</v>
      </c>
      <c r="F37" s="266">
        <v>809</v>
      </c>
      <c r="G37" s="266">
        <v>37</v>
      </c>
      <c r="H37" s="266">
        <v>6267</v>
      </c>
      <c r="I37" s="266">
        <v>88508</v>
      </c>
      <c r="J37" s="266">
        <v>4023</v>
      </c>
      <c r="K37" s="266">
        <v>24124</v>
      </c>
      <c r="L37" s="266">
        <v>6267</v>
      </c>
      <c r="M37" s="268">
        <v>88508</v>
      </c>
      <c r="N37" s="266">
        <v>1227550</v>
      </c>
      <c r="O37"/>
      <c r="P37"/>
      <c r="Q37"/>
      <c r="R37"/>
    </row>
    <row r="38" spans="1:18" ht="12.75">
      <c r="A38" s="265" t="s">
        <v>223</v>
      </c>
      <c r="B38" s="266">
        <v>936</v>
      </c>
      <c r="C38" s="266">
        <v>9</v>
      </c>
      <c r="D38" s="266">
        <v>820</v>
      </c>
      <c r="E38" s="266">
        <v>22</v>
      </c>
      <c r="F38" s="266">
        <v>799</v>
      </c>
      <c r="G38" s="266">
        <v>36</v>
      </c>
      <c r="H38" s="266">
        <v>5754</v>
      </c>
      <c r="I38" s="266">
        <v>86856</v>
      </c>
      <c r="J38" s="266">
        <v>3948</v>
      </c>
      <c r="K38" s="266">
        <v>24260</v>
      </c>
      <c r="L38" s="266">
        <v>5754</v>
      </c>
      <c r="M38" s="268">
        <v>86856</v>
      </c>
      <c r="N38" s="266">
        <v>1143075</v>
      </c>
      <c r="O38"/>
      <c r="P38"/>
      <c r="Q38"/>
      <c r="R38"/>
    </row>
    <row r="39" spans="1:18" ht="12.75">
      <c r="A39" s="265" t="s">
        <v>124</v>
      </c>
      <c r="B39" s="266">
        <v>929</v>
      </c>
      <c r="C39" s="266">
        <v>12</v>
      </c>
      <c r="D39" s="266">
        <v>815</v>
      </c>
      <c r="E39" s="266">
        <v>22</v>
      </c>
      <c r="F39" s="266">
        <v>793</v>
      </c>
      <c r="G39" s="266">
        <v>38</v>
      </c>
      <c r="H39" s="266">
        <v>6306</v>
      </c>
      <c r="I39" s="266">
        <v>93836</v>
      </c>
      <c r="J39" s="266">
        <v>4265</v>
      </c>
      <c r="K39" s="266">
        <v>24918</v>
      </c>
      <c r="L39" s="266">
        <v>6306</v>
      </c>
      <c r="M39" s="268">
        <v>93836</v>
      </c>
      <c r="N39" s="266">
        <v>1066087</v>
      </c>
      <c r="O39"/>
      <c r="P39"/>
      <c r="Q39"/>
      <c r="R39"/>
    </row>
    <row r="40" spans="1:18" ht="12.75">
      <c r="A40" s="265" t="s">
        <v>224</v>
      </c>
      <c r="B40" s="266">
        <v>940</v>
      </c>
      <c r="C40" s="266">
        <v>12</v>
      </c>
      <c r="D40" s="266">
        <v>813</v>
      </c>
      <c r="E40" s="266">
        <v>22</v>
      </c>
      <c r="F40" s="266">
        <v>787</v>
      </c>
      <c r="G40" s="266">
        <v>34</v>
      </c>
      <c r="H40" s="266">
        <v>4199</v>
      </c>
      <c r="I40" s="266">
        <v>84899</v>
      </c>
      <c r="J40" s="266">
        <v>3859</v>
      </c>
      <c r="K40" s="266">
        <v>25298</v>
      </c>
      <c r="L40" s="266">
        <v>4199</v>
      </c>
      <c r="M40" s="268">
        <v>84899</v>
      </c>
      <c r="N40" s="266">
        <v>979700</v>
      </c>
      <c r="O40"/>
      <c r="P40"/>
      <c r="Q40"/>
      <c r="R40"/>
    </row>
    <row r="41" spans="1:18" ht="12.75">
      <c r="A41" s="265" t="s">
        <v>225</v>
      </c>
      <c r="B41" s="266">
        <v>928</v>
      </c>
      <c r="C41" s="266">
        <v>16</v>
      </c>
      <c r="D41" s="266">
        <v>804</v>
      </c>
      <c r="E41" s="266">
        <v>21</v>
      </c>
      <c r="F41" s="266">
        <v>776</v>
      </c>
      <c r="G41" s="266">
        <v>35.7</v>
      </c>
      <c r="H41" s="266">
        <v>5465</v>
      </c>
      <c r="I41" s="266">
        <v>98920</v>
      </c>
      <c r="J41" s="266">
        <v>4711</v>
      </c>
      <c r="K41" s="266">
        <v>27697</v>
      </c>
      <c r="L41" s="266">
        <v>5465</v>
      </c>
      <c r="M41" s="268">
        <v>98920</v>
      </c>
      <c r="N41" s="266">
        <v>950494</v>
      </c>
      <c r="O41"/>
      <c r="P41"/>
      <c r="Q41"/>
      <c r="R41"/>
    </row>
    <row r="42" spans="1:18" ht="12.75">
      <c r="A42" s="265" t="s">
        <v>226</v>
      </c>
      <c r="B42" s="268">
        <v>918</v>
      </c>
      <c r="C42" s="268">
        <v>18</v>
      </c>
      <c r="D42" s="268">
        <v>795</v>
      </c>
      <c r="E42" s="268">
        <v>20</v>
      </c>
      <c r="F42" s="268">
        <v>771</v>
      </c>
      <c r="G42" s="268">
        <v>32</v>
      </c>
      <c r="H42" s="268">
        <v>5369</v>
      </c>
      <c r="I42" s="268">
        <v>100951</v>
      </c>
      <c r="J42" s="268">
        <v>5048</v>
      </c>
      <c r="K42" s="268">
        <v>31600</v>
      </c>
      <c r="L42" s="268">
        <v>5369</v>
      </c>
      <c r="M42" s="268">
        <v>100951</v>
      </c>
      <c r="N42" s="268">
        <v>1171828</v>
      </c>
      <c r="O42"/>
      <c r="P42"/>
      <c r="Q42"/>
      <c r="R42"/>
    </row>
    <row r="43" spans="1:18" ht="12.75">
      <c r="A43" s="265"/>
      <c r="B43" s="268"/>
      <c r="C43" s="268"/>
      <c r="D43" s="268"/>
      <c r="E43" s="268"/>
      <c r="F43" s="268"/>
      <c r="G43" s="268"/>
      <c r="H43" s="268"/>
      <c r="I43" s="268"/>
      <c r="J43" s="268"/>
      <c r="K43" s="268"/>
      <c r="L43" s="268"/>
      <c r="M43" s="268"/>
      <c r="N43" s="268"/>
      <c r="O43"/>
      <c r="P43"/>
      <c r="Q43"/>
      <c r="R43"/>
    </row>
    <row r="44" spans="1:18" ht="12.75">
      <c r="A44" s="274" t="s">
        <v>66</v>
      </c>
      <c r="B44" s="275">
        <v>909</v>
      </c>
      <c r="C44" s="275">
        <v>18</v>
      </c>
      <c r="D44" s="275">
        <v>787</v>
      </c>
      <c r="E44" s="275">
        <v>254</v>
      </c>
      <c r="F44" s="275">
        <v>804</v>
      </c>
      <c r="G44" s="275">
        <v>379</v>
      </c>
      <c r="H44" s="275">
        <v>71330</v>
      </c>
      <c r="I44" s="275">
        <v>1099534</v>
      </c>
      <c r="J44" s="275">
        <v>4329</v>
      </c>
      <c r="K44" s="275">
        <v>29090</v>
      </c>
      <c r="L44" s="275">
        <v>71330</v>
      </c>
      <c r="M44" s="276">
        <v>1099534</v>
      </c>
      <c r="N44" s="276">
        <v>1120976</v>
      </c>
      <c r="O44"/>
      <c r="P44"/>
      <c r="Q44"/>
      <c r="R44"/>
    </row>
    <row r="45" spans="1:18" ht="12.75">
      <c r="A45" s="274" t="s">
        <v>128</v>
      </c>
      <c r="B45" s="275">
        <v>818</v>
      </c>
      <c r="C45" s="275">
        <v>107</v>
      </c>
      <c r="D45" s="275">
        <v>788</v>
      </c>
      <c r="E45" s="275">
        <v>251</v>
      </c>
      <c r="F45" s="275">
        <v>899</v>
      </c>
      <c r="G45" s="275">
        <v>240</v>
      </c>
      <c r="H45" s="275">
        <v>36407</v>
      </c>
      <c r="I45" s="275">
        <v>617989</v>
      </c>
      <c r="J45" s="275">
        <v>2462</v>
      </c>
      <c r="K45" s="275">
        <v>25776</v>
      </c>
      <c r="L45" s="275">
        <v>36405</v>
      </c>
      <c r="M45" s="276">
        <v>617984</v>
      </c>
      <c r="N45" s="276">
        <v>537133</v>
      </c>
      <c r="O45"/>
      <c r="P45"/>
      <c r="Q45"/>
      <c r="R45"/>
    </row>
    <row r="46" spans="1:18" ht="12.75">
      <c r="A46" s="274" t="s">
        <v>227</v>
      </c>
      <c r="B46" s="2">
        <v>793</v>
      </c>
      <c r="C46" s="2">
        <v>197</v>
      </c>
      <c r="D46" s="2">
        <v>890</v>
      </c>
      <c r="E46" s="2">
        <v>247</v>
      </c>
      <c r="F46" s="2">
        <v>1019</v>
      </c>
      <c r="G46" s="277">
        <v>175.3</v>
      </c>
      <c r="H46" s="277">
        <v>27840.8</v>
      </c>
      <c r="I46" s="2">
        <v>513167</v>
      </c>
      <c r="J46" s="2">
        <v>2078</v>
      </c>
      <c r="K46" s="2">
        <v>29270</v>
      </c>
      <c r="L46" s="277">
        <v>27771.7</v>
      </c>
      <c r="M46" s="276">
        <v>512866</v>
      </c>
      <c r="N46" s="2">
        <v>636861</v>
      </c>
      <c r="O46"/>
      <c r="P46"/>
      <c r="Q46"/>
      <c r="R46"/>
    </row>
    <row r="47" spans="1:18" ht="12.75">
      <c r="A47" s="274" t="s">
        <v>5</v>
      </c>
      <c r="B47" s="2">
        <v>785</v>
      </c>
      <c r="C47" s="2">
        <v>320</v>
      </c>
      <c r="D47" s="2">
        <v>1029</v>
      </c>
      <c r="E47" s="2">
        <v>251</v>
      </c>
      <c r="F47" s="2">
        <v>1201</v>
      </c>
      <c r="G47" s="277">
        <v>167.6</v>
      </c>
      <c r="H47" s="277">
        <v>32953.6</v>
      </c>
      <c r="I47" s="2">
        <v>1339510</v>
      </c>
      <c r="J47" s="2">
        <v>53367</v>
      </c>
      <c r="K47" s="2">
        <v>86980</v>
      </c>
      <c r="L47" s="277">
        <v>30722.2</v>
      </c>
      <c r="M47" s="276">
        <v>1264337</v>
      </c>
      <c r="N47" s="2">
        <v>657847</v>
      </c>
      <c r="O47"/>
      <c r="P47"/>
      <c r="Q47"/>
      <c r="R47"/>
    </row>
    <row r="48" spans="1:18" ht="12.75">
      <c r="A48" s="274" t="s">
        <v>228</v>
      </c>
      <c r="B48" s="2">
        <v>720</v>
      </c>
      <c r="C48" s="2">
        <v>479</v>
      </c>
      <c r="D48" s="2">
        <v>1152</v>
      </c>
      <c r="E48" s="2">
        <v>254</v>
      </c>
      <c r="F48" s="278" t="s">
        <v>155</v>
      </c>
      <c r="G48" s="262">
        <v>98.4</v>
      </c>
      <c r="H48" s="262">
        <v>24270.4</v>
      </c>
      <c r="I48" s="279">
        <v>839052</v>
      </c>
      <c r="J48" s="279">
        <v>3303</v>
      </c>
      <c r="K48" s="279">
        <v>85244</v>
      </c>
      <c r="L48" s="262">
        <v>15377.2</v>
      </c>
      <c r="M48" s="280">
        <v>711706</v>
      </c>
      <c r="N48" s="279">
        <v>1020426</v>
      </c>
      <c r="O48"/>
      <c r="P48"/>
      <c r="Q48"/>
      <c r="R48"/>
    </row>
    <row r="49" spans="1:18" ht="12.75">
      <c r="A49" s="274" t="s">
        <v>229</v>
      </c>
      <c r="B49" s="2">
        <v>648</v>
      </c>
      <c r="C49" s="2">
        <v>609</v>
      </c>
      <c r="D49" s="2">
        <v>1254</v>
      </c>
      <c r="E49" s="2">
        <v>251</v>
      </c>
      <c r="F49" s="278" t="s">
        <v>155</v>
      </c>
      <c r="G49" s="262">
        <v>54.6</v>
      </c>
      <c r="H49" s="262">
        <v>16532.7</v>
      </c>
      <c r="I49" s="279">
        <v>414474</v>
      </c>
      <c r="J49" s="279">
        <v>1651</v>
      </c>
      <c r="K49" s="279">
        <v>75954</v>
      </c>
      <c r="L49" s="262">
        <v>854.2</v>
      </c>
      <c r="M49" s="280">
        <v>23818</v>
      </c>
      <c r="N49" s="279">
        <v>491175</v>
      </c>
      <c r="O49"/>
      <c r="P49"/>
      <c r="Q49"/>
      <c r="R49"/>
    </row>
    <row r="50" spans="1:18" ht="12.75">
      <c r="A50" s="274" t="s">
        <v>230</v>
      </c>
      <c r="B50" s="2">
        <v>612</v>
      </c>
      <c r="C50" s="2">
        <v>745</v>
      </c>
      <c r="D50" s="2">
        <v>1357</v>
      </c>
      <c r="E50" s="2">
        <v>244</v>
      </c>
      <c r="F50" s="278" t="s">
        <v>155</v>
      </c>
      <c r="G50" s="262">
        <v>38.1</v>
      </c>
      <c r="H50" s="262">
        <v>13568.5</v>
      </c>
      <c r="I50" s="279">
        <v>370193</v>
      </c>
      <c r="J50" s="279">
        <v>1520</v>
      </c>
      <c r="K50" s="279">
        <v>97054</v>
      </c>
      <c r="L50" s="278" t="s">
        <v>155</v>
      </c>
      <c r="M50" s="278" t="s">
        <v>155</v>
      </c>
      <c r="N50" s="279">
        <v>481503</v>
      </c>
      <c r="O50"/>
      <c r="P50"/>
      <c r="Q50"/>
      <c r="R50"/>
    </row>
    <row r="51" spans="1:18" ht="12.75">
      <c r="A51" s="274" t="s">
        <v>231</v>
      </c>
      <c r="B51" s="2">
        <v>550</v>
      </c>
      <c r="C51" s="2">
        <v>934</v>
      </c>
      <c r="D51" s="2">
        <v>1484</v>
      </c>
      <c r="E51" s="2">
        <v>250</v>
      </c>
      <c r="F51" s="278" t="s">
        <v>155</v>
      </c>
      <c r="G51" s="262">
        <v>26.4</v>
      </c>
      <c r="H51" s="262">
        <v>13556.1</v>
      </c>
      <c r="I51" s="279">
        <v>295403</v>
      </c>
      <c r="J51" s="279">
        <v>1176</v>
      </c>
      <c r="K51" s="279">
        <v>112086</v>
      </c>
      <c r="L51" s="278" t="s">
        <v>155</v>
      </c>
      <c r="M51" s="278" t="s">
        <v>155</v>
      </c>
      <c r="N51" s="279">
        <v>419367</v>
      </c>
      <c r="O51"/>
      <c r="P51"/>
      <c r="Q51"/>
      <c r="R51"/>
    </row>
    <row r="52" spans="1:18" ht="12.75">
      <c r="A52" s="274" t="s">
        <v>232</v>
      </c>
      <c r="B52" s="2">
        <v>422</v>
      </c>
      <c r="C52" s="2">
        <v>847</v>
      </c>
      <c r="D52" s="2">
        <v>1269</v>
      </c>
      <c r="E52" s="2">
        <v>246</v>
      </c>
      <c r="F52" s="278" t="s">
        <v>155</v>
      </c>
      <c r="G52" s="262">
        <v>6.6</v>
      </c>
      <c r="H52" s="262">
        <v>3991.2</v>
      </c>
      <c r="I52" s="279">
        <v>67287</v>
      </c>
      <c r="J52" s="279">
        <v>276</v>
      </c>
      <c r="K52" s="279">
        <v>101505</v>
      </c>
      <c r="L52" s="278" t="s">
        <v>155</v>
      </c>
      <c r="M52" s="278" t="s">
        <v>155</v>
      </c>
      <c r="N52" s="279">
        <v>401459</v>
      </c>
      <c r="O52"/>
      <c r="P52"/>
      <c r="Q52"/>
      <c r="R52"/>
    </row>
    <row r="53" spans="1:18" ht="12.75">
      <c r="A53" s="281" t="s">
        <v>233</v>
      </c>
      <c r="B53" s="258">
        <v>135</v>
      </c>
      <c r="C53" s="258">
        <v>543</v>
      </c>
      <c r="D53" s="258">
        <v>678</v>
      </c>
      <c r="E53" s="258">
        <v>102</v>
      </c>
      <c r="F53" s="282" t="s">
        <v>155</v>
      </c>
      <c r="G53" s="258">
        <v>0.3</v>
      </c>
      <c r="H53" s="283">
        <v>139.1</v>
      </c>
      <c r="I53" s="258">
        <v>1805</v>
      </c>
      <c r="J53" s="258">
        <v>17</v>
      </c>
      <c r="K53" s="258">
        <v>56310</v>
      </c>
      <c r="L53" s="282" t="s">
        <v>155</v>
      </c>
      <c r="M53" s="282" t="s">
        <v>155</v>
      </c>
      <c r="N53" s="258">
        <v>363350</v>
      </c>
      <c r="O53"/>
      <c r="P53"/>
      <c r="Q53"/>
      <c r="R53"/>
    </row>
    <row r="54" spans="1:18" ht="12.75">
      <c r="A54" s="152" t="s">
        <v>234</v>
      </c>
      <c r="B54" s="152" t="s">
        <v>235</v>
      </c>
      <c r="C54" s="152"/>
      <c r="D54" s="152"/>
      <c r="E54" s="152" t="s">
        <v>236</v>
      </c>
      <c r="F54" s="152"/>
      <c r="G54" s="152"/>
      <c r="H54" s="152"/>
      <c r="I54"/>
      <c r="J54" s="181" t="s">
        <v>237</v>
      </c>
      <c r="K54" s="152"/>
      <c r="L54" s="152"/>
      <c r="M54" s="153"/>
      <c r="N54" s="152"/>
      <c r="O54"/>
      <c r="P54"/>
      <c r="Q54"/>
      <c r="R54"/>
    </row>
    <row r="55" spans="1:18" ht="12.75">
      <c r="A55" s="228" t="s">
        <v>139</v>
      </c>
      <c r="B55"/>
      <c r="C55" s="152"/>
      <c r="D55" s="152"/>
      <c r="E55" s="152"/>
      <c r="F55"/>
      <c r="G55"/>
      <c r="H55"/>
      <c r="I55" s="152"/>
      <c r="J55" s="181" t="s">
        <v>238</v>
      </c>
      <c r="K55" s="152"/>
      <c r="L55" s="152"/>
      <c r="M55" s="153"/>
      <c r="N55" s="152"/>
      <c r="O55"/>
      <c r="P55"/>
      <c r="Q55"/>
      <c r="R55"/>
    </row>
    <row r="59" ht="12.75">
      <c r="A59" s="477" t="s">
        <v>664</v>
      </c>
    </row>
  </sheetData>
  <hyperlinks>
    <hyperlink ref="A1" location="'BSE IT '!A1" display="BSE IT "/>
    <hyperlink ref="A2" location="'BSE FMC'!A1" display="BSEFMC "/>
    <hyperlink ref="A3" location="'BSE HC'!A1" display="BSE HC "/>
    <hyperlink ref="A4" location="'BSE CG'!A1" display="BSE CG "/>
    <hyperlink ref="A5" location="'BSE PSU'!A1" display="BSEPSU "/>
    <hyperlink ref="A6" location="'BSE 100'!A1" display="BSE100 "/>
    <hyperlink ref="A50" location="'S&amp;P CNX Defty'!A1" display="S&amp;P CNX Defty"/>
    <hyperlink ref="A47" location="'Options time series-BSE '!A1" tooltip="Time Series on BSE 200" display="Stock Options"/>
    <hyperlink ref="A48" location="'S&amp;P CNX NIFTY'!A1" display="S&amp;P CNX Nifty"/>
    <hyperlink ref="A52" location="'CNX Midcap 200'!A1" display="CNX Midcap 200"/>
    <hyperlink ref="A53" location="'S&amp;P CNX NIFTY'!A1" tooltip="Time Series on BSE HC" display="S&amp;P CNX Nifty"/>
    <hyperlink ref="A54" location="'BSE SENSEX'!A1" tooltip="Time Series on BSE PSU" display="SENSEX "/>
    <hyperlink ref="F53" location="'Options time series-NSE '!A1" display="Nifty Futures"/>
    <hyperlink ref="A49" location="'CNX Nifty Junior'!A1" tooltip="Time Series on BSE IT" display="CNX Nifty Junior"/>
    <hyperlink ref="A51" location="'S&amp;P CNX 500'!A1" tooltip="Time Series on BSE FMC" display="S&amp;P CNX 500"/>
    <hyperlink ref="F47" location="'Options time series-NSE '!A1" display="Stock Options"/>
    <hyperlink ref="B54" location="'CNX Nifty Junior'!A1" display="CNX Nifty Junior"/>
    <hyperlink ref="A46" location="'BSE SENSEX'!A1" tooltip="Time series on Stock Options" display="SENSEX "/>
    <hyperlink ref="F48:F52" location="'Options time series-NSE '!A1" display="Nifty Futures"/>
    <hyperlink ref="L53" location="'Options time series-NSE '!A1" display="Nifty Futures"/>
    <hyperlink ref="M53" location="'Options time series-NSE '!A1" display="Nifty Futures"/>
    <hyperlink ref="L50:L52" location="'Options time series-NSE '!A1" display="Nifty Futures"/>
    <hyperlink ref="M50:M52" location="'Options time series-NSE '!A1" display="Nifty Futures"/>
    <hyperlink ref="A59" location="'Table-13-a'!A1" display="Bac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59"/>
  <sheetViews>
    <sheetView workbookViewId="0" topLeftCell="A1">
      <selection activeCell="A59" sqref="A59"/>
    </sheetView>
  </sheetViews>
  <sheetFormatPr defaultColWidth="9.140625" defaultRowHeight="12.75"/>
  <cols>
    <col min="1" max="1" width="19.421875" style="8" customWidth="1"/>
    <col min="2" max="2" width="11.7109375" style="8" customWidth="1"/>
    <col min="3" max="3" width="10.421875" style="8" customWidth="1"/>
    <col min="4" max="4" width="10.8515625" style="8" customWidth="1"/>
    <col min="5" max="5" width="11.8515625" style="8" customWidth="1"/>
    <col min="6" max="6" width="10.7109375" style="8" customWidth="1"/>
    <col min="7" max="16384" width="9.140625" style="8" customWidth="1"/>
  </cols>
  <sheetData>
    <row r="1" spans="1:18" ht="12.75">
      <c r="A1" s="2" t="s">
        <v>239</v>
      </c>
      <c r="B1" s="152"/>
      <c r="C1" s="152"/>
      <c r="D1" s="152"/>
      <c r="E1" s="152"/>
      <c r="F1" s="152"/>
      <c r="G1" s="152"/>
      <c r="H1" s="152"/>
      <c r="I1" s="152"/>
      <c r="J1" s="152"/>
      <c r="K1" s="152"/>
      <c r="L1" s="152"/>
      <c r="M1" s="177"/>
      <c r="N1" s="152"/>
      <c r="O1"/>
      <c r="P1"/>
      <c r="Q1"/>
      <c r="R1"/>
    </row>
    <row r="2" spans="1:18" ht="12.75">
      <c r="A2" s="154"/>
      <c r="B2" s="158"/>
      <c r="C2" s="158"/>
      <c r="D2" s="158"/>
      <c r="E2" s="158"/>
      <c r="F2" s="158"/>
      <c r="G2" s="152"/>
      <c r="H2" s="152"/>
      <c r="I2" s="152"/>
      <c r="J2" s="152"/>
      <c r="K2" s="152"/>
      <c r="L2" s="152"/>
      <c r="M2" s="177"/>
      <c r="N2" s="152"/>
      <c r="O2"/>
      <c r="P2"/>
      <c r="Q2"/>
      <c r="R2"/>
    </row>
    <row r="3" spans="1:18" ht="12.75">
      <c r="A3" s="152" t="s">
        <v>240</v>
      </c>
      <c r="B3" s="153" t="s">
        <v>241</v>
      </c>
      <c r="C3" s="153" t="s">
        <v>241</v>
      </c>
      <c r="D3" s="153" t="s">
        <v>190</v>
      </c>
      <c r="E3" s="153" t="s">
        <v>242</v>
      </c>
      <c r="F3" s="153" t="s">
        <v>191</v>
      </c>
      <c r="G3" s="153"/>
      <c r="H3" s="153"/>
      <c r="I3" s="153"/>
      <c r="J3" s="153"/>
      <c r="K3" s="152"/>
      <c r="L3" s="152"/>
      <c r="M3" s="177"/>
      <c r="N3" s="152"/>
      <c r="O3"/>
      <c r="P3"/>
      <c r="Q3"/>
      <c r="R3"/>
    </row>
    <row r="4" spans="1:18" ht="12.75">
      <c r="A4" s="152"/>
      <c r="B4" s="153" t="s">
        <v>195</v>
      </c>
      <c r="C4" s="153" t="s">
        <v>197</v>
      </c>
      <c r="D4" s="153" t="s">
        <v>243</v>
      </c>
      <c r="E4" s="153" t="s">
        <v>203</v>
      </c>
      <c r="F4" s="153" t="s">
        <v>244</v>
      </c>
      <c r="G4" s="153"/>
      <c r="H4" s="153"/>
      <c r="I4" s="153"/>
      <c r="J4" s="153"/>
      <c r="K4" s="152"/>
      <c r="L4" s="152"/>
      <c r="M4" s="177"/>
      <c r="N4" s="152"/>
      <c r="O4"/>
      <c r="P4"/>
      <c r="Q4"/>
      <c r="R4"/>
    </row>
    <row r="5" spans="1:18" ht="12.75">
      <c r="A5" s="168"/>
      <c r="B5" s="259" t="s">
        <v>208</v>
      </c>
      <c r="C5" s="259"/>
      <c r="D5" s="259"/>
      <c r="E5" s="259" t="s">
        <v>243</v>
      </c>
      <c r="F5" s="259" t="s">
        <v>243</v>
      </c>
      <c r="G5" s="153"/>
      <c r="H5" s="153"/>
      <c r="I5" s="153"/>
      <c r="J5" s="153"/>
      <c r="K5" s="152"/>
      <c r="L5" s="152"/>
      <c r="M5" s="177"/>
      <c r="N5" s="152"/>
      <c r="O5"/>
      <c r="P5"/>
      <c r="Q5"/>
      <c r="R5"/>
    </row>
    <row r="6" spans="1:18" ht="12.75">
      <c r="A6" s="178"/>
      <c r="B6" s="3"/>
      <c r="C6" s="3"/>
      <c r="D6" s="3"/>
      <c r="E6" s="3"/>
      <c r="F6" s="3"/>
      <c r="G6" s="3"/>
      <c r="H6" s="3"/>
      <c r="I6" s="3"/>
      <c r="J6" s="3"/>
      <c r="K6" s="3"/>
      <c r="L6" s="3"/>
      <c r="M6" s="177"/>
      <c r="N6" s="152"/>
      <c r="O6"/>
      <c r="P6"/>
      <c r="Q6"/>
      <c r="R6"/>
    </row>
    <row r="7" spans="1:18" ht="12.75">
      <c r="A7" s="196">
        <v>1</v>
      </c>
      <c r="B7" s="259" t="s">
        <v>70</v>
      </c>
      <c r="C7" s="259" t="s">
        <v>71</v>
      </c>
      <c r="D7" s="259" t="s">
        <v>72</v>
      </c>
      <c r="E7" s="259" t="s">
        <v>73</v>
      </c>
      <c r="F7" s="198">
        <v>6</v>
      </c>
      <c r="G7" s="153"/>
      <c r="H7" s="153"/>
      <c r="I7" s="153"/>
      <c r="J7" s="153"/>
      <c r="K7" s="152"/>
      <c r="L7" s="152"/>
      <c r="M7" s="177"/>
      <c r="N7" s="152"/>
      <c r="O7"/>
      <c r="P7"/>
      <c r="Q7"/>
      <c r="R7"/>
    </row>
    <row r="8" spans="1:18" ht="12.75">
      <c r="A8" s="261" t="s">
        <v>600</v>
      </c>
      <c r="B8" s="280">
        <v>147</v>
      </c>
      <c r="C8" s="280">
        <v>12189</v>
      </c>
      <c r="D8" s="280">
        <v>128437</v>
      </c>
      <c r="E8" s="280">
        <v>892</v>
      </c>
      <c r="F8" s="285">
        <v>10.54</v>
      </c>
      <c r="G8" s="153"/>
      <c r="H8" s="153"/>
      <c r="I8" s="153"/>
      <c r="J8" s="153"/>
      <c r="K8" s="152"/>
      <c r="L8" s="152"/>
      <c r="M8" s="177"/>
      <c r="N8" s="152"/>
      <c r="O8"/>
      <c r="P8"/>
      <c r="Q8"/>
      <c r="R8"/>
    </row>
    <row r="9" spans="1:18" ht="12.75">
      <c r="A9" s="436" t="s">
        <v>602</v>
      </c>
      <c r="B9" s="292">
        <v>20</v>
      </c>
      <c r="C9" s="292">
        <v>1676</v>
      </c>
      <c r="D9" s="292">
        <v>15810</v>
      </c>
      <c r="E9" s="292">
        <v>832</v>
      </c>
      <c r="F9" s="293">
        <v>9.43</v>
      </c>
      <c r="G9" s="373"/>
      <c r="H9" s="373"/>
      <c r="I9" s="373"/>
      <c r="J9" s="373"/>
      <c r="K9" s="152"/>
      <c r="L9" s="152"/>
      <c r="M9" s="177"/>
      <c r="N9" s="152"/>
      <c r="O9"/>
      <c r="P9"/>
      <c r="Q9"/>
      <c r="R9"/>
    </row>
    <row r="10" spans="1:18" ht="12.75">
      <c r="A10" s="265" t="s">
        <v>590</v>
      </c>
      <c r="B10" s="286">
        <v>21</v>
      </c>
      <c r="C10" s="286">
        <v>2336</v>
      </c>
      <c r="D10" s="286">
        <v>23396</v>
      </c>
      <c r="E10" s="286">
        <v>1114</v>
      </c>
      <c r="F10" s="287">
        <v>10.02</v>
      </c>
      <c r="G10" s="153"/>
      <c r="H10" s="153"/>
      <c r="I10" s="153"/>
      <c r="J10" s="153"/>
      <c r="K10" s="152"/>
      <c r="L10" s="152"/>
      <c r="M10" s="177"/>
      <c r="N10" s="152"/>
      <c r="O10"/>
      <c r="P10"/>
      <c r="Q10"/>
      <c r="R10"/>
    </row>
    <row r="11" spans="1:18" ht="12.75">
      <c r="A11" s="265" t="s">
        <v>578</v>
      </c>
      <c r="B11" s="286">
        <v>22</v>
      </c>
      <c r="C11" s="286">
        <v>2341</v>
      </c>
      <c r="D11" s="286">
        <v>23561</v>
      </c>
      <c r="E11" s="286">
        <v>1071</v>
      </c>
      <c r="F11" s="287">
        <v>10.06</v>
      </c>
      <c r="G11" s="153"/>
      <c r="H11" s="153"/>
      <c r="I11" s="153"/>
      <c r="J11" s="153"/>
      <c r="K11" s="152"/>
      <c r="L11" s="152"/>
      <c r="M11" s="177"/>
      <c r="N11" s="152"/>
      <c r="O11"/>
      <c r="P11"/>
      <c r="Q11"/>
      <c r="R11"/>
    </row>
    <row r="12" spans="1:18" ht="12.75">
      <c r="A12" s="265" t="s">
        <v>556</v>
      </c>
      <c r="B12" s="286">
        <v>21</v>
      </c>
      <c r="C12" s="286">
        <v>1169</v>
      </c>
      <c r="D12" s="286">
        <v>12710</v>
      </c>
      <c r="E12" s="286">
        <v>605</v>
      </c>
      <c r="F12" s="287">
        <v>10.87</v>
      </c>
      <c r="G12" s="153"/>
      <c r="H12" s="153"/>
      <c r="I12" s="153"/>
      <c r="J12" s="153"/>
      <c r="K12" s="152"/>
      <c r="L12" s="152"/>
      <c r="M12" s="177"/>
      <c r="N12" s="152"/>
      <c r="O12"/>
      <c r="P12"/>
      <c r="Q12"/>
      <c r="R12"/>
    </row>
    <row r="13" spans="1:18" ht="12.75">
      <c r="A13" s="265" t="s">
        <v>154</v>
      </c>
      <c r="B13" s="286">
        <v>23</v>
      </c>
      <c r="C13" s="286">
        <v>950</v>
      </c>
      <c r="D13" s="286">
        <v>11790</v>
      </c>
      <c r="E13" s="286">
        <v>536</v>
      </c>
      <c r="F13" s="287">
        <v>12.41</v>
      </c>
      <c r="G13" s="153"/>
      <c r="H13" s="153"/>
      <c r="I13" s="153"/>
      <c r="J13" s="153"/>
      <c r="K13" s="152"/>
      <c r="L13" s="152"/>
      <c r="M13" s="177"/>
      <c r="N13" s="152"/>
      <c r="O13"/>
      <c r="P13"/>
      <c r="Q13"/>
      <c r="R13" s="255"/>
    </row>
    <row r="14" spans="1:18" ht="12.75">
      <c r="A14" s="270" t="s">
        <v>114</v>
      </c>
      <c r="B14" s="268">
        <v>22</v>
      </c>
      <c r="C14" s="268">
        <v>1755</v>
      </c>
      <c r="D14" s="268">
        <v>17986</v>
      </c>
      <c r="E14" s="268">
        <v>818</v>
      </c>
      <c r="F14" s="287">
        <v>10.25</v>
      </c>
      <c r="G14" s="288"/>
      <c r="H14" s="288"/>
      <c r="I14" s="288"/>
      <c r="J14" s="288"/>
      <c r="K14" s="180"/>
      <c r="L14" s="180"/>
      <c r="M14" s="289"/>
      <c r="N14" s="180"/>
      <c r="O14" s="255"/>
      <c r="P14" s="255"/>
      <c r="Q14" s="255"/>
      <c r="R14"/>
    </row>
    <row r="15" spans="1:18" ht="12.75">
      <c r="A15" s="265" t="s">
        <v>115</v>
      </c>
      <c r="B15" s="268">
        <v>18</v>
      </c>
      <c r="C15" s="268">
        <v>1962</v>
      </c>
      <c r="D15" s="268">
        <v>23184</v>
      </c>
      <c r="E15" s="268">
        <v>1364</v>
      </c>
      <c r="F15" s="287">
        <v>11.82</v>
      </c>
      <c r="G15" s="153"/>
      <c r="H15" s="153"/>
      <c r="I15" s="153"/>
      <c r="J15" s="153"/>
      <c r="K15" s="152"/>
      <c r="L15" s="152"/>
      <c r="M15" s="177"/>
      <c r="N15" s="152"/>
      <c r="O15"/>
      <c r="P15"/>
      <c r="Q15"/>
      <c r="R15"/>
    </row>
    <row r="16" spans="1:18" ht="12.75">
      <c r="A16" s="261" t="s">
        <v>64</v>
      </c>
      <c r="B16" s="264">
        <v>251</v>
      </c>
      <c r="C16" s="264">
        <v>61891</v>
      </c>
      <c r="D16" s="264">
        <v>475524</v>
      </c>
      <c r="E16" s="264">
        <v>1755</v>
      </c>
      <c r="F16" s="285">
        <v>7.68</v>
      </c>
      <c r="G16" s="276"/>
      <c r="H16" s="276"/>
      <c r="I16" s="276"/>
      <c r="J16" s="153"/>
      <c r="K16" s="152"/>
      <c r="L16" s="152"/>
      <c r="M16" s="177"/>
      <c r="N16" s="152"/>
      <c r="O16"/>
      <c r="P16"/>
      <c r="Q16"/>
      <c r="R16"/>
    </row>
    <row r="17" spans="1:18" ht="12.75">
      <c r="A17" s="265" t="s">
        <v>116</v>
      </c>
      <c r="B17" s="268">
        <f>(D17/E17)</f>
        <v>20.993857493857494</v>
      </c>
      <c r="C17" s="268">
        <v>1732</v>
      </c>
      <c r="D17" s="268">
        <v>17089</v>
      </c>
      <c r="E17" s="268">
        <v>814</v>
      </c>
      <c r="F17" s="287">
        <v>9.87</v>
      </c>
      <c r="G17" s="276"/>
      <c r="H17" s="276"/>
      <c r="I17" s="276"/>
      <c r="J17" s="276"/>
      <c r="K17" s="152"/>
      <c r="L17" s="152"/>
      <c r="M17" s="177"/>
      <c r="N17" s="152"/>
      <c r="O17"/>
      <c r="P17"/>
      <c r="Q17"/>
      <c r="R17"/>
    </row>
    <row r="18" spans="1:18" ht="12.75">
      <c r="A18" s="270" t="s">
        <v>117</v>
      </c>
      <c r="B18" s="268">
        <f>(D18/E18)</f>
        <v>18.991935483870968</v>
      </c>
      <c r="C18" s="268">
        <v>2075</v>
      </c>
      <c r="D18" s="268">
        <v>16485</v>
      </c>
      <c r="E18" s="268">
        <v>868</v>
      </c>
      <c r="F18" s="287">
        <v>7.945</v>
      </c>
      <c r="G18" s="288"/>
      <c r="H18" s="288"/>
      <c r="I18" s="288"/>
      <c r="J18" s="288"/>
      <c r="K18" s="180"/>
      <c r="L18" s="180"/>
      <c r="M18" s="177"/>
      <c r="N18" s="152"/>
      <c r="O18"/>
      <c r="P18"/>
      <c r="Q18"/>
      <c r="R18"/>
    </row>
    <row r="19" spans="1:18" ht="12.75">
      <c r="A19" s="270" t="s">
        <v>118</v>
      </c>
      <c r="B19" s="268">
        <v>20</v>
      </c>
      <c r="C19" s="268">
        <v>2572</v>
      </c>
      <c r="D19" s="268">
        <v>21607</v>
      </c>
      <c r="E19" s="268">
        <v>1080</v>
      </c>
      <c r="F19" s="287">
        <v>8.4</v>
      </c>
      <c r="G19" s="288"/>
      <c r="H19" s="288"/>
      <c r="I19" s="288"/>
      <c r="J19" s="288"/>
      <c r="K19" s="180"/>
      <c r="L19" s="180"/>
      <c r="M19" s="177"/>
      <c r="N19" s="152"/>
      <c r="O19"/>
      <c r="P19"/>
      <c r="Q19"/>
      <c r="R19"/>
    </row>
    <row r="20" spans="1:18" ht="12.75">
      <c r="A20" s="251" t="s">
        <v>119</v>
      </c>
      <c r="B20" s="286">
        <v>22</v>
      </c>
      <c r="C20" s="286">
        <v>2505</v>
      </c>
      <c r="D20" s="286">
        <v>20771</v>
      </c>
      <c r="E20" s="286">
        <v>944</v>
      </c>
      <c r="F20" s="287">
        <v>8.29</v>
      </c>
      <c r="G20" s="153"/>
      <c r="H20" s="153"/>
      <c r="I20" s="153"/>
      <c r="J20" s="153"/>
      <c r="K20" s="152"/>
      <c r="L20" s="152"/>
      <c r="M20" s="177"/>
      <c r="N20" s="152"/>
      <c r="O20"/>
      <c r="P20"/>
      <c r="Q20"/>
      <c r="R20"/>
    </row>
    <row r="21" spans="1:18" ht="12.75">
      <c r="A21" s="265" t="s">
        <v>120</v>
      </c>
      <c r="B21" s="286">
        <v>20</v>
      </c>
      <c r="C21" s="286">
        <v>2822</v>
      </c>
      <c r="D21" s="286">
        <v>24360</v>
      </c>
      <c r="E21" s="286">
        <v>1218</v>
      </c>
      <c r="F21" s="287">
        <v>8.63</v>
      </c>
      <c r="G21" s="153"/>
      <c r="H21" s="153"/>
      <c r="I21" s="153"/>
      <c r="J21" s="153"/>
      <c r="K21" s="152"/>
      <c r="L21" s="152"/>
      <c r="M21" s="177"/>
      <c r="N21" s="152"/>
      <c r="O21"/>
      <c r="P21"/>
      <c r="Q21"/>
      <c r="R21"/>
    </row>
    <row r="22" spans="1:18" ht="12.75">
      <c r="A22" s="291" t="s">
        <v>601</v>
      </c>
      <c r="B22" s="280">
        <v>148</v>
      </c>
      <c r="C22" s="280">
        <v>50185</v>
      </c>
      <c r="D22" s="280">
        <v>375212</v>
      </c>
      <c r="E22" s="280">
        <v>2535</v>
      </c>
      <c r="F22" s="285">
        <v>7.48</v>
      </c>
      <c r="G22" s="276"/>
      <c r="H22" s="276"/>
      <c r="I22" s="153"/>
      <c r="J22" s="153"/>
      <c r="K22" s="152"/>
      <c r="L22" s="152"/>
      <c r="M22" s="177"/>
      <c r="N22" s="152"/>
      <c r="O22"/>
      <c r="P22"/>
      <c r="Q22"/>
      <c r="R22"/>
    </row>
    <row r="23" spans="1:18" ht="12.75">
      <c r="A23" s="265" t="s">
        <v>121</v>
      </c>
      <c r="B23" s="286">
        <v>20</v>
      </c>
      <c r="C23" s="286">
        <v>2987</v>
      </c>
      <c r="D23" s="286">
        <v>25387</v>
      </c>
      <c r="E23" s="286">
        <v>1209</v>
      </c>
      <c r="F23" s="287">
        <v>8.5</v>
      </c>
      <c r="G23" s="153"/>
      <c r="H23" s="153"/>
      <c r="I23" s="153"/>
      <c r="J23" s="153"/>
      <c r="K23" s="152"/>
      <c r="L23" s="152"/>
      <c r="M23" s="177"/>
      <c r="N23" s="152"/>
      <c r="O23"/>
      <c r="P23"/>
      <c r="Q23"/>
      <c r="R23"/>
    </row>
    <row r="24" spans="1:18" ht="12.75">
      <c r="A24" s="265" t="s">
        <v>122</v>
      </c>
      <c r="B24" s="286">
        <v>21</v>
      </c>
      <c r="C24" s="286">
        <v>4127</v>
      </c>
      <c r="D24" s="286">
        <v>31960</v>
      </c>
      <c r="E24" s="286">
        <v>1278</v>
      </c>
      <c r="F24" s="287">
        <v>7.74</v>
      </c>
      <c r="G24" s="153"/>
      <c r="H24" s="153"/>
      <c r="I24" s="153"/>
      <c r="J24" s="153"/>
      <c r="K24" s="152"/>
      <c r="L24" s="152"/>
      <c r="M24" s="177"/>
      <c r="N24" s="152"/>
      <c r="O24"/>
      <c r="P24"/>
      <c r="Q24"/>
      <c r="R24"/>
    </row>
    <row r="25" spans="1:18" ht="12.75">
      <c r="A25" s="251" t="s">
        <v>123</v>
      </c>
      <c r="B25">
        <v>22</v>
      </c>
      <c r="C25">
        <v>5361</v>
      </c>
      <c r="D25">
        <v>44717</v>
      </c>
      <c r="E25">
        <v>1789</v>
      </c>
      <c r="F25" s="304">
        <v>8.34</v>
      </c>
      <c r="G25" s="153"/>
      <c r="H25" s="153"/>
      <c r="I25" s="153"/>
      <c r="J25" s="153"/>
      <c r="K25" s="152"/>
      <c r="L25" s="152"/>
      <c r="M25" s="177"/>
      <c r="N25" s="152"/>
      <c r="O25"/>
      <c r="P25"/>
      <c r="Q25"/>
      <c r="R25"/>
    </row>
    <row r="26" spans="1:18" ht="12.75">
      <c r="A26" s="178" t="s">
        <v>124</v>
      </c>
      <c r="B26">
        <v>20</v>
      </c>
      <c r="C26">
        <v>8042</v>
      </c>
      <c r="D26">
        <v>52309</v>
      </c>
      <c r="E26">
        <v>2092</v>
      </c>
      <c r="F26" s="304">
        <v>6.5</v>
      </c>
      <c r="G26" s="153"/>
      <c r="H26" s="153"/>
      <c r="I26" s="153"/>
      <c r="J26" s="153"/>
      <c r="K26" s="152"/>
      <c r="L26" s="152"/>
      <c r="M26" s="177"/>
      <c r="N26" s="152"/>
      <c r="O26"/>
      <c r="P26"/>
      <c r="Q26"/>
      <c r="R26"/>
    </row>
    <row r="27" spans="1:18" ht="12.75">
      <c r="A27" s="178" t="s">
        <v>245</v>
      </c>
      <c r="B27">
        <v>23</v>
      </c>
      <c r="C27">
        <v>14213</v>
      </c>
      <c r="D27">
        <v>96108</v>
      </c>
      <c r="E27">
        <v>3697</v>
      </c>
      <c r="F27">
        <v>6.76</v>
      </c>
      <c r="G27" s="153"/>
      <c r="H27" s="153"/>
      <c r="I27" s="153"/>
      <c r="J27" s="153"/>
      <c r="K27" s="152"/>
      <c r="L27" s="152"/>
      <c r="M27" s="177"/>
      <c r="N27" s="152"/>
      <c r="O27"/>
      <c r="P27"/>
      <c r="Q27"/>
      <c r="R27"/>
    </row>
    <row r="28" spans="1:18" ht="12.75">
      <c r="A28" s="290" t="s">
        <v>246</v>
      </c>
      <c r="B28">
        <v>22</v>
      </c>
      <c r="C28">
        <v>9376</v>
      </c>
      <c r="D28">
        <v>70114</v>
      </c>
      <c r="E28">
        <v>2805</v>
      </c>
      <c r="F28">
        <v>7.48</v>
      </c>
      <c r="G28" s="153"/>
      <c r="H28" s="153"/>
      <c r="I28" s="153"/>
      <c r="J28" s="153"/>
      <c r="K28" s="152"/>
      <c r="L28" s="152"/>
      <c r="M28" s="177"/>
      <c r="N28" s="152"/>
      <c r="O28"/>
      <c r="P28"/>
      <c r="Q28"/>
      <c r="R28"/>
    </row>
    <row r="29" spans="1:18" ht="12.75">
      <c r="A29" s="251" t="s">
        <v>247</v>
      </c>
      <c r="B29">
        <v>20</v>
      </c>
      <c r="C29">
        <v>6079</v>
      </c>
      <c r="D29">
        <v>54617</v>
      </c>
      <c r="E29">
        <v>2483</v>
      </c>
      <c r="F29">
        <v>8.98</v>
      </c>
      <c r="G29" s="153"/>
      <c r="H29" s="153"/>
      <c r="I29" s="153"/>
      <c r="J29" s="153"/>
      <c r="K29" s="152"/>
      <c r="L29" s="152"/>
      <c r="M29" s="177"/>
      <c r="N29" s="152"/>
      <c r="O29"/>
      <c r="P29"/>
      <c r="Q29"/>
      <c r="R29"/>
    </row>
    <row r="30" spans="1:18" ht="12.75">
      <c r="A30" s="251"/>
      <c r="B30"/>
      <c r="C30"/>
      <c r="D30"/>
      <c r="E30"/>
      <c r="F30"/>
      <c r="G30" s="153"/>
      <c r="H30" s="153"/>
      <c r="I30" s="153"/>
      <c r="J30" s="153"/>
      <c r="K30" s="152"/>
      <c r="L30" s="152"/>
      <c r="M30" s="177"/>
      <c r="N30" s="152"/>
      <c r="O30"/>
      <c r="P30"/>
      <c r="Q30"/>
      <c r="R30"/>
    </row>
    <row r="31" spans="1:18" ht="12.75">
      <c r="A31" s="291" t="s">
        <v>65</v>
      </c>
      <c r="B31" s="262">
        <v>253</v>
      </c>
      <c r="C31" s="280">
        <v>124308</v>
      </c>
      <c r="D31" s="280">
        <v>887294</v>
      </c>
      <c r="E31" s="280">
        <v>3039</v>
      </c>
      <c r="F31" s="285">
        <v>7.14</v>
      </c>
      <c r="G31" s="153"/>
      <c r="H31" s="153"/>
      <c r="I31" s="153"/>
      <c r="J31" s="153"/>
      <c r="K31" s="152"/>
      <c r="L31" s="152"/>
      <c r="M31" s="177"/>
      <c r="N31" s="152"/>
      <c r="O31"/>
      <c r="P31"/>
      <c r="Q31"/>
      <c r="R31"/>
    </row>
    <row r="32" spans="1:18" ht="12.75">
      <c r="A32" s="291"/>
      <c r="B32" s="262"/>
      <c r="C32" s="280"/>
      <c r="D32" s="280"/>
      <c r="E32" s="280"/>
      <c r="F32" s="285"/>
      <c r="G32" s="153"/>
      <c r="H32" s="153"/>
      <c r="I32" s="153"/>
      <c r="J32" s="153"/>
      <c r="K32" s="152"/>
      <c r="L32" s="152"/>
      <c r="M32" s="177"/>
      <c r="N32" s="152"/>
      <c r="O32"/>
      <c r="P32"/>
      <c r="Q32"/>
      <c r="R32"/>
    </row>
    <row r="33" spans="1:18" ht="12.75">
      <c r="A33" s="265" t="s">
        <v>248</v>
      </c>
      <c r="B33" s="266">
        <v>22</v>
      </c>
      <c r="C33" s="286">
        <v>6486</v>
      </c>
      <c r="D33" s="286">
        <v>53812</v>
      </c>
      <c r="E33" s="286">
        <v>2242</v>
      </c>
      <c r="F33" s="287">
        <v>8.3</v>
      </c>
      <c r="G33" s="153"/>
      <c r="H33" s="153"/>
      <c r="I33" s="153"/>
      <c r="J33" s="153"/>
      <c r="K33" s="152"/>
      <c r="L33" s="152"/>
      <c r="M33" s="177"/>
      <c r="N33" s="152"/>
      <c r="O33"/>
      <c r="P33"/>
      <c r="Q33"/>
      <c r="R33"/>
    </row>
    <row r="34" spans="1:18" ht="12.75">
      <c r="A34" s="265" t="s">
        <v>217</v>
      </c>
      <c r="B34" s="273">
        <v>20</v>
      </c>
      <c r="C34" s="286">
        <v>10156</v>
      </c>
      <c r="D34" s="286">
        <v>73588</v>
      </c>
      <c r="E34" s="286">
        <v>3066</v>
      </c>
      <c r="F34" s="287">
        <v>7.25</v>
      </c>
      <c r="G34" s="153"/>
      <c r="H34" s="153"/>
      <c r="I34" s="153"/>
      <c r="J34" s="153"/>
      <c r="K34" s="152"/>
      <c r="L34" s="152"/>
      <c r="M34" s="177"/>
      <c r="N34" s="152"/>
      <c r="O34"/>
      <c r="P34"/>
      <c r="Q34"/>
      <c r="R34"/>
    </row>
    <row r="35" spans="1:18" ht="12.75">
      <c r="A35" s="265" t="s">
        <v>218</v>
      </c>
      <c r="B35" s="266">
        <v>19</v>
      </c>
      <c r="C35" s="286">
        <v>8384</v>
      </c>
      <c r="D35" s="286">
        <v>61205</v>
      </c>
      <c r="E35" s="286">
        <v>2550</v>
      </c>
      <c r="F35" s="287">
        <v>7.3</v>
      </c>
      <c r="G35" s="153"/>
      <c r="H35" s="153"/>
      <c r="I35" s="153"/>
      <c r="J35" s="153"/>
      <c r="K35" s="152"/>
      <c r="L35" s="152"/>
      <c r="M35" s="177"/>
      <c r="N35" s="152"/>
      <c r="O35"/>
      <c r="P35"/>
      <c r="Q35"/>
      <c r="R35"/>
    </row>
    <row r="36" spans="1:18" ht="12.75">
      <c r="A36" s="265" t="s">
        <v>219</v>
      </c>
      <c r="B36" s="266">
        <v>23</v>
      </c>
      <c r="C36" s="286">
        <v>10321</v>
      </c>
      <c r="D36" s="286">
        <v>72593</v>
      </c>
      <c r="E36" s="286">
        <v>2792</v>
      </c>
      <c r="F36" s="287">
        <v>7.03</v>
      </c>
      <c r="G36" s="153"/>
      <c r="H36" s="153"/>
      <c r="I36" s="153"/>
      <c r="J36" s="153"/>
      <c r="K36" s="152"/>
      <c r="L36" s="152"/>
      <c r="M36" s="177"/>
      <c r="N36" s="152"/>
      <c r="O36"/>
      <c r="P36"/>
      <c r="Q36"/>
      <c r="R36"/>
    </row>
    <row r="37" spans="1:18" ht="12.75">
      <c r="A37" s="265" t="s">
        <v>220</v>
      </c>
      <c r="B37" s="268">
        <v>20</v>
      </c>
      <c r="C37" s="286">
        <v>5767</v>
      </c>
      <c r="D37" s="286">
        <v>45541</v>
      </c>
      <c r="E37" s="286">
        <v>1980</v>
      </c>
      <c r="F37" s="287">
        <v>7.9</v>
      </c>
      <c r="G37" s="153"/>
      <c r="H37" s="153"/>
      <c r="I37" s="153"/>
      <c r="J37" s="153"/>
      <c r="K37" s="152"/>
      <c r="L37" s="152"/>
      <c r="M37" s="177"/>
      <c r="N37" s="152"/>
      <c r="O37"/>
      <c r="P37"/>
      <c r="Q37"/>
      <c r="R37"/>
    </row>
    <row r="38" spans="1:18" ht="12.75">
      <c r="A38" s="251" t="s">
        <v>221</v>
      </c>
      <c r="B38" s="266">
        <v>20</v>
      </c>
      <c r="C38" s="292">
        <v>8437</v>
      </c>
      <c r="D38" s="286">
        <v>55770</v>
      </c>
      <c r="E38" s="286">
        <v>2425</v>
      </c>
      <c r="F38" s="287">
        <v>6.61</v>
      </c>
      <c r="G38" s="305"/>
      <c r="H38" s="3"/>
      <c r="I38" s="3"/>
      <c r="J38" s="3"/>
      <c r="K38" s="3"/>
      <c r="L38" s="3"/>
      <c r="M38" s="177"/>
      <c r="N38" s="152"/>
      <c r="O38"/>
      <c r="P38"/>
      <c r="Q38"/>
      <c r="R38"/>
    </row>
    <row r="39" spans="1:18" ht="12.75">
      <c r="A39" s="265" t="s">
        <v>222</v>
      </c>
      <c r="B39" s="266">
        <v>22</v>
      </c>
      <c r="C39" s="292">
        <v>12659</v>
      </c>
      <c r="D39" s="292">
        <v>87695</v>
      </c>
      <c r="E39" s="292">
        <v>3508</v>
      </c>
      <c r="F39" s="293">
        <v>6.92</v>
      </c>
      <c r="G39" s="305"/>
      <c r="H39" s="3"/>
      <c r="I39" s="3"/>
      <c r="J39" s="3"/>
      <c r="K39" s="3"/>
      <c r="L39" s="3"/>
      <c r="M39" s="177"/>
      <c r="N39" s="152"/>
      <c r="O39"/>
      <c r="P39"/>
      <c r="Q39"/>
      <c r="R39"/>
    </row>
    <row r="40" spans="1:18" ht="12.75">
      <c r="A40" s="178" t="s">
        <v>223</v>
      </c>
      <c r="B40" s="266">
        <v>22</v>
      </c>
      <c r="C40" s="6">
        <v>9241</v>
      </c>
      <c r="D40" s="6">
        <v>63806</v>
      </c>
      <c r="E40" s="6">
        <v>2552</v>
      </c>
      <c r="F40" s="294">
        <v>6.905</v>
      </c>
      <c r="G40" s="305"/>
      <c r="H40" s="3"/>
      <c r="I40" s="3"/>
      <c r="J40" s="3"/>
      <c r="K40" s="3"/>
      <c r="L40" s="3"/>
      <c r="M40" s="177"/>
      <c r="N40" s="152"/>
      <c r="O40"/>
      <c r="P40"/>
      <c r="Q40"/>
      <c r="R40"/>
    </row>
    <row r="41" spans="1:18" ht="12.75">
      <c r="A41" s="178" t="s">
        <v>249</v>
      </c>
      <c r="B41" s="266">
        <v>22</v>
      </c>
      <c r="C41" s="6">
        <v>9303</v>
      </c>
      <c r="D41" s="6">
        <v>66013</v>
      </c>
      <c r="E41" s="6">
        <v>2445</v>
      </c>
      <c r="F41" s="294">
        <v>7.096</v>
      </c>
      <c r="G41" s="305"/>
      <c r="H41" s="3"/>
      <c r="I41" s="3"/>
      <c r="J41" s="3"/>
      <c r="K41" s="3"/>
      <c r="L41" s="3"/>
      <c r="M41" s="177"/>
      <c r="N41" s="152"/>
      <c r="O41"/>
      <c r="P41"/>
      <c r="Q41"/>
      <c r="R41"/>
    </row>
    <row r="42" spans="1:18" ht="12.75">
      <c r="A42" s="178" t="s">
        <v>250</v>
      </c>
      <c r="B42" s="266">
        <v>22</v>
      </c>
      <c r="C42" s="6">
        <v>11382</v>
      </c>
      <c r="D42" s="236">
        <v>82453</v>
      </c>
      <c r="E42" s="5">
        <v>3171</v>
      </c>
      <c r="F42" s="295">
        <v>7.244</v>
      </c>
      <c r="G42" s="305"/>
      <c r="H42" s="3"/>
      <c r="I42" s="3"/>
      <c r="J42" s="3"/>
      <c r="K42" s="3"/>
      <c r="L42" s="3"/>
      <c r="M42" s="177"/>
      <c r="N42" s="152"/>
      <c r="O42"/>
      <c r="P42"/>
      <c r="Q42"/>
      <c r="R42"/>
    </row>
    <row r="43" spans="1:18" ht="12.75">
      <c r="A43" s="290" t="s">
        <v>251</v>
      </c>
      <c r="B43" s="266">
        <v>21</v>
      </c>
      <c r="C43" s="6">
        <v>13097</v>
      </c>
      <c r="D43" s="5">
        <v>91340</v>
      </c>
      <c r="E43" s="5">
        <v>3806</v>
      </c>
      <c r="F43" s="295">
        <v>6.974</v>
      </c>
      <c r="G43" s="305"/>
      <c r="H43" s="5"/>
      <c r="I43" s="5"/>
      <c r="J43" s="5"/>
      <c r="K43" s="5"/>
      <c r="L43" s="5"/>
      <c r="M43" s="177"/>
      <c r="N43" s="153"/>
      <c r="O43"/>
      <c r="P43"/>
      <c r="Q43"/>
      <c r="R43"/>
    </row>
    <row r="44" spans="1:18" ht="12.75">
      <c r="A44" s="251" t="s">
        <v>252</v>
      </c>
      <c r="B44" s="268">
        <v>20</v>
      </c>
      <c r="C44" s="6">
        <v>19075</v>
      </c>
      <c r="D44" s="5">
        <v>133478</v>
      </c>
      <c r="E44" s="5">
        <v>6067</v>
      </c>
      <c r="F44" s="295">
        <v>7</v>
      </c>
      <c r="G44"/>
      <c r="H44"/>
      <c r="I44"/>
      <c r="J44"/>
      <c r="K44"/>
      <c r="L44"/>
      <c r="M44" s="238"/>
      <c r="N44"/>
      <c r="O44"/>
      <c r="P44"/>
      <c r="Q44"/>
      <c r="R44"/>
    </row>
    <row r="45" spans="1:18" ht="12.75">
      <c r="A45" s="251"/>
      <c r="B45" s="268"/>
      <c r="C45" s="6"/>
      <c r="D45" s="5"/>
      <c r="E45" s="5"/>
      <c r="F45" s="295"/>
      <c r="G45"/>
      <c r="H45"/>
      <c r="I45"/>
      <c r="J45"/>
      <c r="K45"/>
      <c r="L45"/>
      <c r="M45" s="238"/>
      <c r="N45"/>
      <c r="O45"/>
      <c r="P45"/>
      <c r="Q45"/>
      <c r="R45"/>
    </row>
    <row r="46" spans="1:18" ht="12.75">
      <c r="A46" s="274" t="s">
        <v>66</v>
      </c>
      <c r="B46" s="275">
        <v>254</v>
      </c>
      <c r="C46" s="296">
        <v>189523</v>
      </c>
      <c r="D46" s="275">
        <v>1316096</v>
      </c>
      <c r="E46" s="275">
        <v>4477</v>
      </c>
      <c r="F46" s="297">
        <v>6.94</v>
      </c>
      <c r="G46" s="305"/>
      <c r="H46" s="5"/>
      <c r="I46" s="5"/>
      <c r="J46" s="5"/>
      <c r="K46" s="5"/>
      <c r="L46" s="5"/>
      <c r="M46" s="177"/>
      <c r="N46" s="153"/>
      <c r="O46"/>
      <c r="P46"/>
      <c r="Q46"/>
      <c r="R46"/>
    </row>
    <row r="47" spans="1:18" ht="12.75">
      <c r="A47" s="274" t="s">
        <v>128</v>
      </c>
      <c r="B47" s="298">
        <v>251</v>
      </c>
      <c r="C47" s="296">
        <v>167778</v>
      </c>
      <c r="D47" s="275">
        <v>1068701</v>
      </c>
      <c r="E47" s="275">
        <v>3598</v>
      </c>
      <c r="F47" s="297">
        <v>6.37</v>
      </c>
      <c r="G47" s="3"/>
      <c r="H47" s="3"/>
      <c r="I47" s="3"/>
      <c r="J47" s="3"/>
      <c r="K47" s="3"/>
      <c r="L47" s="3"/>
      <c r="M47" s="177"/>
      <c r="N47" s="152"/>
      <c r="O47"/>
      <c r="P47"/>
      <c r="Q47"/>
      <c r="R47"/>
    </row>
    <row r="48" spans="1:18" ht="12.75">
      <c r="A48" s="2" t="s">
        <v>67</v>
      </c>
      <c r="B48" s="277">
        <v>247</v>
      </c>
      <c r="C48" s="2">
        <v>144851</v>
      </c>
      <c r="D48" s="2">
        <v>947191</v>
      </c>
      <c r="E48" s="2">
        <v>3278</v>
      </c>
      <c r="F48" s="299">
        <v>6.54</v>
      </c>
      <c r="G48" s="3"/>
      <c r="H48" s="3"/>
      <c r="I48" s="3"/>
      <c r="J48" s="3"/>
      <c r="K48" s="3"/>
      <c r="L48" s="3"/>
      <c r="M48" s="177"/>
      <c r="N48" s="152"/>
      <c r="O48"/>
      <c r="P48"/>
      <c r="Q48"/>
      <c r="R48"/>
    </row>
    <row r="49" spans="1:18" ht="12.75">
      <c r="A49" s="2" t="s">
        <v>129</v>
      </c>
      <c r="B49" s="277">
        <v>251</v>
      </c>
      <c r="C49" s="2">
        <v>64470</v>
      </c>
      <c r="D49" s="2">
        <v>428582</v>
      </c>
      <c r="E49" s="2">
        <v>1483</v>
      </c>
      <c r="F49" s="299">
        <v>6.65</v>
      </c>
      <c r="G49" s="3"/>
      <c r="H49" s="3"/>
      <c r="I49" s="3"/>
      <c r="J49" s="3"/>
      <c r="K49" s="3"/>
      <c r="L49" s="3"/>
      <c r="M49" s="177"/>
      <c r="N49" s="152"/>
      <c r="O49"/>
      <c r="P49"/>
      <c r="Q49"/>
      <c r="R49"/>
    </row>
    <row r="50" spans="1:18" ht="12.75">
      <c r="A50" s="2" t="s">
        <v>6</v>
      </c>
      <c r="B50" s="277">
        <v>254</v>
      </c>
      <c r="C50" s="2">
        <v>46987</v>
      </c>
      <c r="D50" s="2">
        <v>304216</v>
      </c>
      <c r="E50" s="2">
        <v>1035</v>
      </c>
      <c r="F50" s="299">
        <v>6.47</v>
      </c>
      <c r="G50" s="3"/>
      <c r="H50" s="3"/>
      <c r="I50" s="3"/>
      <c r="J50" s="3"/>
      <c r="K50" s="3"/>
      <c r="L50" s="3"/>
      <c r="M50" s="177"/>
      <c r="N50" s="152"/>
      <c r="O50"/>
      <c r="P50"/>
      <c r="Q50"/>
      <c r="R50"/>
    </row>
    <row r="51" spans="1:18" ht="12.75">
      <c r="A51" s="2" t="s">
        <v>7</v>
      </c>
      <c r="B51" s="277">
        <v>251</v>
      </c>
      <c r="C51" s="2">
        <v>16092</v>
      </c>
      <c r="D51" s="2">
        <v>105469</v>
      </c>
      <c r="E51" s="2">
        <v>365</v>
      </c>
      <c r="F51" s="299">
        <v>6.55</v>
      </c>
      <c r="G51" s="3"/>
      <c r="H51" s="3"/>
      <c r="I51" s="3"/>
      <c r="J51" s="3"/>
      <c r="K51" s="3"/>
      <c r="L51" s="3"/>
      <c r="M51" s="177"/>
      <c r="N51" s="152"/>
      <c r="O51"/>
      <c r="P51"/>
      <c r="Q51"/>
      <c r="R51"/>
    </row>
    <row r="52" spans="1:18" ht="12.75">
      <c r="A52" s="2" t="s">
        <v>130</v>
      </c>
      <c r="B52" s="277">
        <v>244</v>
      </c>
      <c r="C52" s="2">
        <v>16821</v>
      </c>
      <c r="D52" s="2">
        <v>111263</v>
      </c>
      <c r="E52" s="2">
        <v>385</v>
      </c>
      <c r="F52" s="299">
        <v>6.61</v>
      </c>
      <c r="G52" s="3"/>
      <c r="H52" s="3"/>
      <c r="I52" s="3"/>
      <c r="J52" s="3"/>
      <c r="K52" s="3"/>
      <c r="L52" s="3"/>
      <c r="M52" s="177"/>
      <c r="N52" s="152"/>
      <c r="O52"/>
      <c r="P52"/>
      <c r="Q52"/>
      <c r="R52"/>
    </row>
    <row r="53" spans="1:18" ht="12.75">
      <c r="A53" s="2" t="s">
        <v>131</v>
      </c>
      <c r="B53" s="277">
        <v>250</v>
      </c>
      <c r="C53" s="2">
        <v>7804</v>
      </c>
      <c r="D53" s="2">
        <v>42278</v>
      </c>
      <c r="E53" s="2">
        <v>145</v>
      </c>
      <c r="F53" s="299">
        <v>5.42</v>
      </c>
      <c r="G53" s="3"/>
      <c r="H53" s="3"/>
      <c r="I53" s="3"/>
      <c r="J53" s="3"/>
      <c r="K53" s="3"/>
      <c r="L53" s="3"/>
      <c r="M53" s="177"/>
      <c r="N53" s="152"/>
      <c r="O53"/>
      <c r="P53"/>
      <c r="Q53"/>
      <c r="R53"/>
    </row>
    <row r="54" spans="1:18" ht="12.75">
      <c r="A54" s="2" t="s">
        <v>132</v>
      </c>
      <c r="B54" s="277">
        <v>246</v>
      </c>
      <c r="C54" s="2">
        <v>2991</v>
      </c>
      <c r="D54" s="2">
        <v>11868</v>
      </c>
      <c r="E54" s="2">
        <v>41</v>
      </c>
      <c r="F54" s="299">
        <v>3.97</v>
      </c>
      <c r="G54" s="3"/>
      <c r="H54" s="3"/>
      <c r="I54" s="3"/>
      <c r="J54" s="3"/>
      <c r="K54" s="3"/>
      <c r="L54" s="3"/>
      <c r="M54" s="177"/>
      <c r="N54" s="152"/>
      <c r="O54"/>
      <c r="P54"/>
      <c r="Q54"/>
      <c r="R54"/>
    </row>
    <row r="55" spans="1:18" ht="12.75">
      <c r="A55" s="258" t="s">
        <v>253</v>
      </c>
      <c r="B55" s="283">
        <v>193.74285714285713</v>
      </c>
      <c r="C55" s="258">
        <v>1021</v>
      </c>
      <c r="D55" s="258">
        <v>6781</v>
      </c>
      <c r="E55" s="258">
        <v>35</v>
      </c>
      <c r="F55" s="300">
        <v>6.64</v>
      </c>
      <c r="G55" s="3"/>
      <c r="H55" s="3"/>
      <c r="I55" s="3"/>
      <c r="J55" s="3"/>
      <c r="K55" s="3"/>
      <c r="L55" s="3"/>
      <c r="M55" s="177"/>
      <c r="N55" s="152"/>
      <c r="O55"/>
      <c r="P55"/>
      <c r="Q55"/>
      <c r="R55"/>
    </row>
    <row r="56" spans="1:18" ht="12.75">
      <c r="A56" s="178"/>
      <c r="B56" s="3"/>
      <c r="C56" s="3"/>
      <c r="D56" s="3"/>
      <c r="E56" s="3"/>
      <c r="F56" s="3"/>
      <c r="G56" s="3"/>
      <c r="H56" s="3"/>
      <c r="I56" s="3"/>
      <c r="J56" s="3"/>
      <c r="K56" s="3"/>
      <c r="L56" s="3"/>
      <c r="M56" s="177"/>
      <c r="N56" s="152"/>
      <c r="O56"/>
      <c r="P56"/>
      <c r="Q56"/>
      <c r="R56"/>
    </row>
    <row r="57" spans="1:18" ht="12.75">
      <c r="A57" s="301" t="s">
        <v>254</v>
      </c>
      <c r="B57" s="168"/>
      <c r="C57" s="168"/>
      <c r="D57" s="168"/>
      <c r="E57" s="168"/>
      <c r="F57" s="168"/>
      <c r="G57" s="152"/>
      <c r="H57" s="152"/>
      <c r="I57" s="152"/>
      <c r="J57" s="152"/>
      <c r="K57" s="152"/>
      <c r="L57" s="152"/>
      <c r="M57" s="177"/>
      <c r="N57" s="152"/>
      <c r="O57"/>
      <c r="P57"/>
      <c r="Q57"/>
      <c r="R57"/>
    </row>
    <row r="58" spans="1:18" ht="12.75">
      <c r="A58" s="302"/>
      <c r="B58" s="160"/>
      <c r="C58" s="160"/>
      <c r="D58" s="160"/>
      <c r="E58" s="160"/>
      <c r="F58" s="160"/>
      <c r="G58" s="152"/>
      <c r="H58" s="152"/>
      <c r="I58" s="152"/>
      <c r="J58" s="152"/>
      <c r="K58" s="152"/>
      <c r="L58" s="152"/>
      <c r="M58" s="177"/>
      <c r="N58" s="152"/>
      <c r="O58"/>
      <c r="P58"/>
      <c r="Q58"/>
      <c r="R58"/>
    </row>
    <row r="59" spans="1:17" ht="12.75">
      <c r="A59" s="477" t="s">
        <v>664</v>
      </c>
      <c r="B59" s="160"/>
      <c r="C59" s="160"/>
      <c r="D59" s="160"/>
      <c r="E59" s="160"/>
      <c r="F59" s="160"/>
      <c r="G59" s="152"/>
      <c r="H59" s="152"/>
      <c r="I59" s="152"/>
      <c r="J59" s="152"/>
      <c r="K59" s="152"/>
      <c r="L59" s="152"/>
      <c r="M59" s="177"/>
      <c r="N59" s="152"/>
      <c r="O59"/>
      <c r="P59"/>
      <c r="Q59"/>
    </row>
  </sheetData>
  <hyperlinks>
    <hyperlink ref="A1" location="'BSE 200'!A1" display="BSE200 "/>
    <hyperlink ref="A3" location="'BSE TECK'!A1" display="BSE TECk "/>
    <hyperlink ref="A4" location="'BSE 100'!A1" display="BSE100 "/>
    <hyperlink ref="A5" location="'BSE 200'!A1" display="BSE200 "/>
    <hyperlink ref="A7" location="'BSE IT '!A1" display="BSE IT "/>
    <hyperlink ref="A52" location="'Options time series-BSE '!A1" display="Sensex Options"/>
    <hyperlink ref="F52" location="'Options time series-NSE '!A1" display="Nifty Options"/>
    <hyperlink ref="A50" location="'Options time series-BSE '!A1" display="Stock Futures"/>
    <hyperlink ref="A54" location="'S&amp;P CNX 500'!A1" display="S&amp;P CNX 500"/>
    <hyperlink ref="F50" location="'Options time series-NSE '!A1" display="Stock Futures"/>
    <hyperlink ref="F54" location="'Options time series-NSE '!A1" display="Nifty Futures"/>
    <hyperlink ref="A48" location="'S&amp;P CNX 500'!A1" display="S&amp;P CNX 500"/>
    <hyperlink ref="F56" location="'Options time series-BSE '!A1" display="Stock Options"/>
    <hyperlink ref="A51" location="'S&amp;P CNX NIFTY'!A1" tooltip="Time series on BSE 100" display="S&amp;P CNX Nifty"/>
    <hyperlink ref="A53" location="'S&amp;P CNX Defty'!A1" tooltip="time series of BSE SENSEX" display="S&amp;P CNX Defty"/>
    <hyperlink ref="F3" location="'Options time series-NSE '!A1" display="Stock Options"/>
    <hyperlink ref="A55" location="'CNX Midcap 200'!A1" tooltip="Time series on BSE 100" display="CNX Midcap 200"/>
    <hyperlink ref="F1" location="'Options time series-NSE '!A1" display="Nifty Options"/>
    <hyperlink ref="A49" location="'BSE SENSEX'!A1" tooltip="time series of BSE SENSEX" display="SENSEX "/>
    <hyperlink ref="A57" location="'CNX Nifty Junior'!A1" tooltip="Time Series on BSE 200" display="CNX Nifty Junior"/>
    <hyperlink ref="F2" location="'Options time series-BSE '!A1" display="Sensex Futures"/>
    <hyperlink ref="F4" location="'Options time series-NSE '!A1" display="Stock Futures"/>
    <hyperlink ref="F6" location="'Options time series-BSE '!A1" display="Sensex Options"/>
    <hyperlink ref="F7" location="'Options time series-NSE '!A1" display="Nifty Futures"/>
    <hyperlink ref="F48" location="'Options time series-NSE '!A1" display="Stock Options"/>
    <hyperlink ref="A46" location="'BSE FMC'!A1" display="BSEFMC "/>
    <hyperlink ref="A59" location="'Table-13-a'!A1" display="Bac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hcl</dc:creator>
  <cp:keywords/>
  <dc:description/>
  <cp:lastModifiedBy>Dr. S. L. Shetty</cp:lastModifiedBy>
  <cp:lastPrinted>2006-11-23T09:26:45Z</cp:lastPrinted>
  <dcterms:created xsi:type="dcterms:W3CDTF">2006-06-02T10:43:32Z</dcterms:created>
  <dcterms:modified xsi:type="dcterms:W3CDTF">2006-12-20T07:20:20Z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