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<sst xmlns="http://schemas.openxmlformats.org/spreadsheetml/2006/main" count="121" uniqueCount="68">
  <si>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>Settlement Volume</t>
  </si>
  <si>
    <t xml:space="preserve">Netting Factor </t>
  </si>
  <si>
    <t>Monthly/ Quarterly/ Annual</t>
  </si>
  <si>
    <t>Outright Transactions</t>
  </si>
  <si>
    <t>Repo Transactions</t>
  </si>
  <si>
    <t xml:space="preserve">       Total Transactions</t>
  </si>
  <si>
    <t>Daily Average (Outright)</t>
  </si>
  <si>
    <t>Daily Average (Repo)</t>
  </si>
  <si>
    <t>Funds</t>
  </si>
  <si>
    <t>Securities</t>
  </si>
  <si>
    <t>Gross</t>
  </si>
  <si>
    <t>Net</t>
  </si>
  <si>
    <t>Netting</t>
  </si>
  <si>
    <t xml:space="preserve">No of Trades </t>
  </si>
  <si>
    <t>Vol. (Rs.cr)</t>
  </si>
  <si>
    <t>Rs.crore</t>
  </si>
  <si>
    <t>Factor (%)</t>
  </si>
  <si>
    <t>(1)</t>
  </si>
  <si>
    <t>(4)</t>
  </si>
  <si>
    <t>(5)</t>
  </si>
  <si>
    <t>(6)</t>
  </si>
  <si>
    <t>(7)</t>
  </si>
  <si>
    <t>(8)</t>
  </si>
  <si>
    <t>(9)</t>
  </si>
  <si>
    <t>2007-08</t>
  </si>
  <si>
    <t>April-07</t>
  </si>
  <si>
    <t>2006-07</t>
  </si>
  <si>
    <t>Mar-07</t>
  </si>
  <si>
    <t>Feb-07</t>
  </si>
  <si>
    <t>jan-07</t>
  </si>
  <si>
    <t>Dec-06</t>
  </si>
  <si>
    <t>Nov-06</t>
  </si>
  <si>
    <t>Oct-06</t>
  </si>
  <si>
    <t>Sep-06</t>
  </si>
  <si>
    <t>Aug-06</t>
  </si>
  <si>
    <t>Jul-06</t>
  </si>
  <si>
    <t>Jun-06</t>
  </si>
  <si>
    <t>May-06</t>
  </si>
  <si>
    <t>Apr-06</t>
  </si>
  <si>
    <t>2005-06</t>
  </si>
  <si>
    <t>2004-05</t>
  </si>
  <si>
    <t>2003-04</t>
  </si>
  <si>
    <t>2002-03</t>
  </si>
  <si>
    <t xml:space="preserve">** Netting Factor denotes the extent of reduction achieved through multi-lateral off-setting of individual                                                                                  </t>
  </si>
  <si>
    <t xml:space="preserve">   member fund obligations (arising out of every trade) to a single net fund obligation.</t>
  </si>
  <si>
    <t>What is CCIL ?</t>
  </si>
  <si>
    <t xml:space="preserve">Clearing Corporation of India Limited (CCIL) occupies a pivotal position as a facilitator of transactions in instruments of gilt-edged debt, inter-bank forex market and money market.                    </t>
  </si>
  <si>
    <t xml:space="preserve"> It is India's first and the only one central counterparty clearing house for government securities, money and forex market guaranteeing settlement and minimising risks from the settlement process. </t>
  </si>
  <si>
    <t>The main benefit from the CCIL's operations lies in the process of netting, that is, converting massive gross obligations into netted obligations amongst parties to a settlement</t>
  </si>
  <si>
    <r>
      <t xml:space="preserve"> Source : </t>
    </r>
    <r>
      <rPr>
        <i/>
        <sz val="10"/>
        <color indexed="8"/>
        <rFont val="Arial"/>
        <family val="2"/>
      </rPr>
      <t>Rakshitra,</t>
    </r>
    <r>
      <rPr>
        <sz val="10"/>
        <color indexed="8"/>
        <rFont val="Arial"/>
        <family val="2"/>
      </rPr>
      <t xml:space="preserve"> Publication of Clearing Corporation of India Limited (CCIL), various issues</t>
    </r>
  </si>
  <si>
    <t>Total</t>
  </si>
  <si>
    <t>Propreietary</t>
  </si>
  <si>
    <t>Constituent</t>
  </si>
  <si>
    <t>1</t>
  </si>
  <si>
    <t>Mar-06</t>
  </si>
  <si>
    <t>Feb-06</t>
  </si>
  <si>
    <t>jan-06</t>
  </si>
  <si>
    <t>Dec-05</t>
  </si>
  <si>
    <t>Nov-05</t>
  </si>
  <si>
    <t>Oct-05</t>
  </si>
  <si>
    <t>Sep-05</t>
  </si>
  <si>
    <t>Aug-05</t>
  </si>
  <si>
    <t>Jul-05</t>
  </si>
  <si>
    <t>Jun-05</t>
  </si>
  <si>
    <t>May-05</t>
  </si>
  <si>
    <t>Apr-05</t>
  </si>
  <si>
    <t>Table 24a: Settlement Volume and Netting Factor for Government Securities Transactions Settled at CCIL - Monthly and Annual Basis.</t>
  </si>
  <si>
    <t>Table 24b: Settlement Volume by Trade Type for Government Securities Outright and Repo Transactions Settled at CCIL - Monthly and Annual Basis.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</si>
</sst>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 quotePrefix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5" fontId="2" fillId="0" borderId="0" xfId="0" applyNumberFormat="1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left" vertical="top"/>
    </xf>
    <xf numFmtId="1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 quotePrefix="1">
      <alignment horizontal="left"/>
    </xf>
    <xf numFmtId="1" fontId="2" fillId="0" borderId="1" xfId="0" applyNumberFormat="1" applyFont="1" applyBorder="1" applyAlignment="1" quotePrefix="1">
      <alignment horizontal="left" vertical="top"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left" vertical="top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/>
    </xf>
    <xf numFmtId="0" fontId="0" fillId="0" borderId="4" xfId="0" applyBorder="1" applyAlignment="1">
      <alignment/>
    </xf>
    <xf numFmtId="15" fontId="2" fillId="0" borderId="5" xfId="0" applyNumberFormat="1" applyFont="1" applyBorder="1" applyAlignment="1" quotePrefix="1">
      <alignment horizontal="center" wrapText="1"/>
    </xf>
    <xf numFmtId="1" fontId="2" fillId="0" borderId="5" xfId="0" applyNumberFormat="1" applyFont="1" applyBorder="1" applyAlignment="1" quotePrefix="1">
      <alignment horizontal="right"/>
    </xf>
    <xf numFmtId="164" fontId="0" fillId="0" borderId="5" xfId="0" applyNumberFormat="1" applyBorder="1" applyAlignment="1">
      <alignment/>
    </xf>
    <xf numFmtId="164" fontId="2" fillId="0" borderId="5" xfId="0" applyNumberFormat="1" applyFont="1" applyBorder="1" applyAlignment="1" quotePrefix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/>
    </xf>
    <xf numFmtId="15" fontId="1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 quotePrefix="1">
      <alignment horizontal="left"/>
    </xf>
    <xf numFmtId="1" fontId="0" fillId="0" borderId="0" xfId="0" applyNumberFormat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5" fontId="2" fillId="0" borderId="0" xfId="0" applyNumberFormat="1" applyFont="1" applyBorder="1" applyAlignment="1" quotePrefix="1">
      <alignment horizontal="left" wrapText="1"/>
    </xf>
    <xf numFmtId="1" fontId="2" fillId="0" borderId="0" xfId="0" applyNumberFormat="1" applyFont="1" applyBorder="1" applyAlignment="1" quotePrefix="1">
      <alignment horizontal="right"/>
    </xf>
    <xf numFmtId="1" fontId="0" fillId="0" borderId="0" xfId="0" applyNumberFormat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1" fontId="1" fillId="0" borderId="0" xfId="0" applyNumberFormat="1" applyFont="1" applyBorder="1" applyAlignment="1" quotePrefix="1">
      <alignment horizontal="right"/>
    </xf>
    <xf numFmtId="1" fontId="3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6" fontId="2" fillId="0" borderId="0" xfId="0" applyNumberFormat="1" applyFont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 quotePrefix="1">
      <alignment/>
    </xf>
    <xf numFmtId="1" fontId="0" fillId="0" borderId="7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5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0" borderId="4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0" fontId="2" fillId="0" borderId="0" xfId="0" applyFont="1" applyBorder="1" applyAlignment="1">
      <alignment horizontal="left" vertical="top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2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5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5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0" fontId="1" fillId="0" borderId="0" xfId="0" applyFont="1" applyBorder="1" applyAlignment="1">
      <alignment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1" fontId="1" fillId="0" borderId="2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quotePrefix="1">
      <alignment/>
    </xf>
    <xf numFmtId="2" fontId="2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9">
      <selection activeCell="A41" sqref="A41"/>
    </sheetView>
  </sheetViews>
  <sheetFormatPr defaultColWidth="9.140625" defaultRowHeight="12.75"/>
  <cols>
    <col min="1" max="1" width="29.00390625" style="0" customWidth="1"/>
    <col min="2" max="13" width="12.28125" style="0" customWidth="1"/>
    <col min="14" max="17" width="10.421875" style="0" customWidth="1"/>
  </cols>
  <sheetData>
    <row r="1" spans="1:14" ht="12.75">
      <c r="A1" s="1" t="s">
        <v>66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4"/>
      <c r="N1" s="2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8"/>
      <c r="P2" s="8"/>
      <c r="Q2" s="8"/>
    </row>
    <row r="3" spans="2:17" ht="12.75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10" t="s">
        <v>1</v>
      </c>
      <c r="M3" s="11"/>
      <c r="N3" s="11"/>
      <c r="O3" s="11"/>
      <c r="P3" s="11"/>
      <c r="Q3" s="11"/>
    </row>
    <row r="4" spans="1:17" ht="12.75">
      <c r="A4" s="5"/>
      <c r="B4" s="12"/>
      <c r="C4" s="13"/>
      <c r="D4" s="14"/>
      <c r="E4" s="13"/>
      <c r="F4" s="13"/>
      <c r="G4" s="13"/>
      <c r="H4" s="13"/>
      <c r="I4" s="13"/>
      <c r="J4" s="13"/>
      <c r="K4" s="15"/>
      <c r="L4" s="16"/>
      <c r="M4" s="8"/>
      <c r="N4" s="8"/>
      <c r="O4" s="8"/>
      <c r="P4" s="8"/>
      <c r="Q4" s="8"/>
    </row>
    <row r="5" spans="1:18" ht="12.75">
      <c r="A5" s="17" t="s">
        <v>2</v>
      </c>
      <c r="B5" s="18" t="s">
        <v>3</v>
      </c>
      <c r="C5" s="18"/>
      <c r="D5" s="18" t="s">
        <v>4</v>
      </c>
      <c r="E5" s="18"/>
      <c r="F5" s="19" t="s">
        <v>5</v>
      </c>
      <c r="G5" s="19"/>
      <c r="H5" s="20" t="s">
        <v>6</v>
      </c>
      <c r="I5" s="20"/>
      <c r="J5" s="20" t="s">
        <v>7</v>
      </c>
      <c r="K5" s="20"/>
      <c r="L5" s="21" t="s">
        <v>8</v>
      </c>
      <c r="M5" s="22"/>
      <c r="N5" s="22"/>
      <c r="O5" s="22" t="s">
        <v>9</v>
      </c>
      <c r="P5" s="22"/>
      <c r="Q5" s="22"/>
      <c r="R5" s="23"/>
    </row>
    <row r="6" spans="1:18" ht="12.75">
      <c r="A6" s="24"/>
      <c r="B6" s="25"/>
      <c r="C6" s="26"/>
      <c r="D6" s="25"/>
      <c r="E6" s="14"/>
      <c r="F6" s="25"/>
      <c r="G6" s="14"/>
      <c r="H6" s="12"/>
      <c r="I6" s="12"/>
      <c r="J6" s="27"/>
      <c r="K6" s="28"/>
      <c r="L6" s="29" t="s">
        <v>10</v>
      </c>
      <c r="M6" s="30" t="s">
        <v>11</v>
      </c>
      <c r="N6" s="30" t="s">
        <v>12</v>
      </c>
      <c r="O6" s="31" t="s">
        <v>10</v>
      </c>
      <c r="P6" s="30" t="s">
        <v>11</v>
      </c>
      <c r="Q6" s="30" t="s">
        <v>12</v>
      </c>
      <c r="R6" s="23"/>
    </row>
    <row r="7" spans="1:17" ht="12.75">
      <c r="A7" s="32"/>
      <c r="B7" s="33" t="s">
        <v>13</v>
      </c>
      <c r="C7" s="33" t="s">
        <v>14</v>
      </c>
      <c r="D7" s="33" t="s">
        <v>13</v>
      </c>
      <c r="E7" s="33" t="s">
        <v>14</v>
      </c>
      <c r="F7" s="33" t="s">
        <v>13</v>
      </c>
      <c r="G7" s="33" t="s">
        <v>14</v>
      </c>
      <c r="H7" s="33" t="s">
        <v>13</v>
      </c>
      <c r="I7" s="33" t="s">
        <v>14</v>
      </c>
      <c r="J7" s="33" t="s">
        <v>13</v>
      </c>
      <c r="K7" s="33" t="s">
        <v>14</v>
      </c>
      <c r="L7" s="34" t="s">
        <v>15</v>
      </c>
      <c r="M7" s="8" t="s">
        <v>15</v>
      </c>
      <c r="N7" s="8" t="s">
        <v>16</v>
      </c>
      <c r="O7" s="8" t="s">
        <v>15</v>
      </c>
      <c r="P7" s="8" t="s">
        <v>15</v>
      </c>
      <c r="Q7" s="8" t="s">
        <v>16</v>
      </c>
    </row>
    <row r="8" spans="1:17" ht="12.75">
      <c r="A8" s="35" t="s">
        <v>17</v>
      </c>
      <c r="B8" s="36" t="s">
        <v>18</v>
      </c>
      <c r="C8" s="36" t="s">
        <v>19</v>
      </c>
      <c r="D8" s="36" t="s">
        <v>20</v>
      </c>
      <c r="E8" s="36" t="s">
        <v>21</v>
      </c>
      <c r="F8" s="36" t="s">
        <v>22</v>
      </c>
      <c r="G8" s="36" t="s">
        <v>23</v>
      </c>
      <c r="H8" s="37">
        <v>10</v>
      </c>
      <c r="I8" s="37">
        <v>11</v>
      </c>
      <c r="J8" s="38">
        <v>12</v>
      </c>
      <c r="K8" s="38">
        <v>13</v>
      </c>
      <c r="L8" s="39">
        <v>14</v>
      </c>
      <c r="M8" s="40">
        <v>15</v>
      </c>
      <c r="N8" s="40">
        <v>16</v>
      </c>
      <c r="O8" s="40">
        <v>17</v>
      </c>
      <c r="P8" s="40">
        <v>18</v>
      </c>
      <c r="Q8" s="40">
        <v>19</v>
      </c>
    </row>
    <row r="9" spans="1:18" ht="12.75">
      <c r="A9" s="41" t="s">
        <v>24</v>
      </c>
      <c r="B9" s="42"/>
      <c r="C9" s="42"/>
      <c r="D9" s="42"/>
      <c r="E9" s="42"/>
      <c r="F9" s="42"/>
      <c r="G9" s="42"/>
      <c r="H9" s="43"/>
      <c r="I9" s="43"/>
      <c r="J9" s="42"/>
      <c r="K9" s="42"/>
      <c r="L9" s="44"/>
      <c r="M9" s="43"/>
      <c r="N9" s="43"/>
      <c r="O9" s="43"/>
      <c r="P9" s="43"/>
      <c r="Q9" s="43"/>
      <c r="R9" s="45"/>
    </row>
    <row r="10" spans="1:18" ht="12.75">
      <c r="A10" s="46"/>
      <c r="B10" s="47"/>
      <c r="C10" s="47"/>
      <c r="D10" s="47"/>
      <c r="E10" s="47"/>
      <c r="F10" s="47"/>
      <c r="G10" s="47"/>
      <c r="H10" s="48"/>
      <c r="I10" s="48"/>
      <c r="J10" s="47"/>
      <c r="K10" s="47"/>
      <c r="L10" s="49"/>
      <c r="M10" s="48"/>
      <c r="N10" s="48"/>
      <c r="O10" s="48"/>
      <c r="P10" s="48"/>
      <c r="Q10" s="48"/>
      <c r="R10" s="45"/>
    </row>
    <row r="11" spans="1:18" ht="12.75">
      <c r="A11" s="46"/>
      <c r="B11" s="47"/>
      <c r="C11" s="47"/>
      <c r="D11" s="47"/>
      <c r="E11" s="47"/>
      <c r="F11" s="47"/>
      <c r="G11" s="47"/>
      <c r="H11" s="48"/>
      <c r="I11" s="48"/>
      <c r="J11" s="47"/>
      <c r="K11" s="47"/>
      <c r="L11" s="49"/>
      <c r="M11" s="48"/>
      <c r="N11" s="48"/>
      <c r="O11" s="48"/>
      <c r="P11" s="48"/>
      <c r="Q11" s="48"/>
      <c r="R11" s="45"/>
    </row>
    <row r="12" spans="1:18" ht="12.75">
      <c r="A12" s="46"/>
      <c r="B12" s="47"/>
      <c r="C12" s="47"/>
      <c r="D12" s="47"/>
      <c r="E12" s="47"/>
      <c r="F12" s="47"/>
      <c r="G12" s="47"/>
      <c r="H12" s="48"/>
      <c r="I12" s="48"/>
      <c r="J12" s="47"/>
      <c r="K12" s="47"/>
      <c r="L12" s="49"/>
      <c r="M12" s="48"/>
      <c r="N12" s="48"/>
      <c r="O12" s="48"/>
      <c r="P12" s="48"/>
      <c r="Q12" s="48"/>
      <c r="R12" s="45"/>
    </row>
    <row r="13" spans="1:18" ht="12.75">
      <c r="A13" s="46" t="s">
        <v>25</v>
      </c>
      <c r="B13" s="47">
        <v>9434</v>
      </c>
      <c r="C13" s="47">
        <v>79052</v>
      </c>
      <c r="D13" s="47">
        <v>1782</v>
      </c>
      <c r="E13" s="47">
        <v>150669</v>
      </c>
      <c r="F13" s="47">
        <f>+B13+D13</f>
        <v>11216</v>
      </c>
      <c r="G13" s="47">
        <f>+C13+E13</f>
        <v>229721</v>
      </c>
      <c r="H13" s="48">
        <v>497</v>
      </c>
      <c r="I13" s="48">
        <v>41606</v>
      </c>
      <c r="J13" s="47">
        <v>81</v>
      </c>
      <c r="K13" s="47">
        <v>6849</v>
      </c>
      <c r="L13" s="49">
        <v>377548</v>
      </c>
      <c r="M13" s="48">
        <v>77456</v>
      </c>
      <c r="N13" s="50">
        <v>79.48</v>
      </c>
      <c r="O13" s="48">
        <v>375228</v>
      </c>
      <c r="P13" s="48">
        <v>174651</v>
      </c>
      <c r="Q13" s="50">
        <v>53.45</v>
      </c>
      <c r="R13" s="45"/>
    </row>
    <row r="14" spans="1:17" ht="12.75">
      <c r="A14" s="41" t="s">
        <v>26</v>
      </c>
      <c r="B14" s="51">
        <v>137100</v>
      </c>
      <c r="C14" s="51">
        <v>1021536</v>
      </c>
      <c r="D14" s="51">
        <v>29008</v>
      </c>
      <c r="E14" s="51">
        <v>2556501</v>
      </c>
      <c r="F14" s="51">
        <f aca="true" t="shared" si="0" ref="F14:G26">+B14+D14</f>
        <v>166108</v>
      </c>
      <c r="G14" s="51">
        <f t="shared" si="0"/>
        <v>3578037</v>
      </c>
      <c r="H14" s="52">
        <v>562</v>
      </c>
      <c r="I14" s="52">
        <v>4187</v>
      </c>
      <c r="J14" s="51">
        <v>99</v>
      </c>
      <c r="K14" s="51">
        <v>8755</v>
      </c>
      <c r="L14" s="53">
        <v>6275182</v>
      </c>
      <c r="M14" s="54">
        <v>968185</v>
      </c>
      <c r="N14" s="54">
        <v>84.57</v>
      </c>
      <c r="O14" s="55">
        <v>6123933</v>
      </c>
      <c r="P14" s="55">
        <v>2418739</v>
      </c>
      <c r="Q14" s="56">
        <v>60.5</v>
      </c>
    </row>
    <row r="15" spans="1:18" ht="12.75">
      <c r="A15" s="46" t="s">
        <v>27</v>
      </c>
      <c r="B15" s="47">
        <v>7654</v>
      </c>
      <c r="C15" s="47">
        <v>55106</v>
      </c>
      <c r="D15" s="47">
        <v>2237</v>
      </c>
      <c r="E15" s="47">
        <v>208437</v>
      </c>
      <c r="F15" s="47">
        <f t="shared" si="0"/>
        <v>9891</v>
      </c>
      <c r="G15" s="47">
        <f t="shared" si="0"/>
        <v>263543</v>
      </c>
      <c r="H15" s="57">
        <v>383</v>
      </c>
      <c r="I15" s="57">
        <v>2755</v>
      </c>
      <c r="J15" s="47">
        <v>93</v>
      </c>
      <c r="K15" s="47">
        <v>8685</v>
      </c>
      <c r="L15" s="58">
        <v>483072</v>
      </c>
      <c r="M15" s="59">
        <v>80625</v>
      </c>
      <c r="N15" s="59">
        <v>83.31</v>
      </c>
      <c r="O15" s="60">
        <v>475993</v>
      </c>
      <c r="P15" s="60">
        <v>195945</v>
      </c>
      <c r="Q15" s="60">
        <v>58.83</v>
      </c>
      <c r="R15" s="61"/>
    </row>
    <row r="16" spans="1:18" ht="12.75">
      <c r="A16" s="46" t="s">
        <v>28</v>
      </c>
      <c r="B16" s="47">
        <v>9514</v>
      </c>
      <c r="C16" s="47">
        <v>67412</v>
      </c>
      <c r="D16" s="47">
        <v>1985</v>
      </c>
      <c r="E16" s="47">
        <v>171476</v>
      </c>
      <c r="F16" s="47">
        <f t="shared" si="0"/>
        <v>11499</v>
      </c>
      <c r="G16" s="47">
        <f t="shared" si="0"/>
        <v>238888</v>
      </c>
      <c r="H16" s="57">
        <v>529</v>
      </c>
      <c r="I16" s="57">
        <v>3745</v>
      </c>
      <c r="J16" s="47">
        <v>90</v>
      </c>
      <c r="K16" s="47">
        <v>7794</v>
      </c>
      <c r="L16" s="58">
        <v>413879</v>
      </c>
      <c r="M16" s="59">
        <v>70672</v>
      </c>
      <c r="N16" s="59">
        <v>82.92</v>
      </c>
      <c r="O16" s="60">
        <v>406464</v>
      </c>
      <c r="P16" s="60">
        <v>161535</v>
      </c>
      <c r="Q16" s="60">
        <v>60.26</v>
      </c>
      <c r="R16" s="61"/>
    </row>
    <row r="17" spans="1:18" ht="12.75">
      <c r="A17" s="46" t="s">
        <v>29</v>
      </c>
      <c r="B17" s="47">
        <v>11646</v>
      </c>
      <c r="C17" s="47">
        <v>82360</v>
      </c>
      <c r="D17" s="47">
        <v>2104</v>
      </c>
      <c r="E17" s="47">
        <v>158176</v>
      </c>
      <c r="F17" s="47">
        <f t="shared" si="0"/>
        <v>13750</v>
      </c>
      <c r="G17" s="47">
        <f t="shared" si="0"/>
        <v>240536</v>
      </c>
      <c r="H17" s="57">
        <v>582</v>
      </c>
      <c r="I17" s="57">
        <v>4118</v>
      </c>
      <c r="J17" s="47">
        <v>88</v>
      </c>
      <c r="K17" s="47">
        <v>6591</v>
      </c>
      <c r="L17" s="58">
        <v>404397</v>
      </c>
      <c r="M17" s="59">
        <v>62838</v>
      </c>
      <c r="N17" s="59">
        <v>84.46</v>
      </c>
      <c r="O17" s="60">
        <v>396172</v>
      </c>
      <c r="P17" s="60">
        <v>146702</v>
      </c>
      <c r="Q17" s="60">
        <v>62.97</v>
      </c>
      <c r="R17" s="61"/>
    </row>
    <row r="18" spans="1:18" ht="12.75">
      <c r="A18" s="46" t="s">
        <v>30</v>
      </c>
      <c r="B18" s="47">
        <v>12471</v>
      </c>
      <c r="C18" s="47">
        <v>87552</v>
      </c>
      <c r="D18" s="47">
        <v>2019</v>
      </c>
      <c r="E18" s="47">
        <v>172089</v>
      </c>
      <c r="F18" s="47">
        <f t="shared" si="0"/>
        <v>14490</v>
      </c>
      <c r="G18" s="47">
        <f t="shared" si="0"/>
        <v>259641</v>
      </c>
      <c r="H18" s="57">
        <v>624</v>
      </c>
      <c r="I18" s="57">
        <v>4378</v>
      </c>
      <c r="J18" s="47">
        <v>81</v>
      </c>
      <c r="K18" s="47">
        <v>6884</v>
      </c>
      <c r="L18" s="58">
        <v>449758</v>
      </c>
      <c r="M18" s="59">
        <v>70134</v>
      </c>
      <c r="N18" s="62">
        <f>(100-(M18/L18)*100)</f>
        <v>84.40628071096012</v>
      </c>
      <c r="O18" s="59">
        <v>436424</v>
      </c>
      <c r="P18" s="60">
        <v>165210</v>
      </c>
      <c r="Q18" s="62">
        <f>(100-(P18/O18)*100)</f>
        <v>62.144611662053414</v>
      </c>
      <c r="R18" s="61"/>
    </row>
    <row r="19" spans="1:18" ht="12.75">
      <c r="A19" s="46" t="s">
        <v>31</v>
      </c>
      <c r="B19" s="47">
        <v>25090</v>
      </c>
      <c r="C19" s="47">
        <v>173279</v>
      </c>
      <c r="D19" s="47">
        <v>2612</v>
      </c>
      <c r="E19" s="47">
        <v>262461</v>
      </c>
      <c r="F19" s="47">
        <f t="shared" si="0"/>
        <v>27702</v>
      </c>
      <c r="G19" s="47">
        <f t="shared" si="0"/>
        <v>435740</v>
      </c>
      <c r="H19" s="57">
        <v>1140</v>
      </c>
      <c r="I19" s="57">
        <v>7876</v>
      </c>
      <c r="J19" s="47">
        <v>100</v>
      </c>
      <c r="K19" s="47">
        <v>10095</v>
      </c>
      <c r="L19" s="58">
        <v>718383</v>
      </c>
      <c r="M19" s="59">
        <v>97109</v>
      </c>
      <c r="N19" s="62">
        <v>86.48</v>
      </c>
      <c r="O19" s="59">
        <v>698446</v>
      </c>
      <c r="P19" s="60">
        <v>243295</v>
      </c>
      <c r="Q19" s="62">
        <v>65.17</v>
      </c>
      <c r="R19" s="61"/>
    </row>
    <row r="20" spans="1:18" ht="12.75">
      <c r="A20" s="63" t="s">
        <v>32</v>
      </c>
      <c r="B20" s="47">
        <v>10274</v>
      </c>
      <c r="C20" s="47">
        <v>73362</v>
      </c>
      <c r="D20" s="47">
        <v>2467</v>
      </c>
      <c r="E20" s="47">
        <v>213869</v>
      </c>
      <c r="F20" s="47">
        <f t="shared" si="0"/>
        <v>12741</v>
      </c>
      <c r="G20" s="47">
        <f t="shared" si="0"/>
        <v>287231</v>
      </c>
      <c r="H20" s="64">
        <v>541</v>
      </c>
      <c r="I20" s="64">
        <v>3861</v>
      </c>
      <c r="J20" s="65">
        <v>112</v>
      </c>
      <c r="K20" s="65">
        <v>9721</v>
      </c>
      <c r="L20" s="66">
        <v>512518</v>
      </c>
      <c r="M20" s="67">
        <v>66291</v>
      </c>
      <c r="N20" s="68">
        <f aca="true" t="shared" si="1" ref="N20:N26">(100-(M20/L20)*100)</f>
        <v>87.06562501219469</v>
      </c>
      <c r="O20" s="69">
        <v>498228</v>
      </c>
      <c r="P20" s="69">
        <v>171152</v>
      </c>
      <c r="Q20" s="68">
        <f aca="true" t="shared" si="2" ref="Q20:Q26">(100-(P20/O20)*100)</f>
        <v>65.64785600166992</v>
      </c>
      <c r="R20" s="70"/>
    </row>
    <row r="21" spans="1:18" ht="12.75">
      <c r="A21" s="24" t="s">
        <v>33</v>
      </c>
      <c r="B21" s="47">
        <v>20467</v>
      </c>
      <c r="C21" s="47">
        <v>149361</v>
      </c>
      <c r="D21" s="47">
        <v>2535</v>
      </c>
      <c r="E21" s="47">
        <v>238805</v>
      </c>
      <c r="F21" s="47">
        <f t="shared" si="0"/>
        <v>23002</v>
      </c>
      <c r="G21" s="47">
        <f t="shared" si="0"/>
        <v>388166</v>
      </c>
      <c r="H21" s="64">
        <v>975</v>
      </c>
      <c r="I21" s="64">
        <v>7112</v>
      </c>
      <c r="J21" s="65">
        <v>98</v>
      </c>
      <c r="K21" s="65">
        <v>9185</v>
      </c>
      <c r="L21" s="66">
        <v>648506</v>
      </c>
      <c r="M21" s="67">
        <v>94253</v>
      </c>
      <c r="N21" s="68">
        <f t="shared" si="1"/>
        <v>85.46613292706621</v>
      </c>
      <c r="O21" s="69">
        <v>628365</v>
      </c>
      <c r="P21" s="69">
        <v>234742</v>
      </c>
      <c r="Q21" s="68">
        <f t="shared" si="2"/>
        <v>62.642413247077734</v>
      </c>
      <c r="R21" s="70"/>
    </row>
    <row r="22" spans="1:18" ht="12.75">
      <c r="A22" s="71" t="s">
        <v>34</v>
      </c>
      <c r="B22" s="47">
        <v>13772</v>
      </c>
      <c r="C22" s="47">
        <v>106897</v>
      </c>
      <c r="D22" s="47">
        <v>2567</v>
      </c>
      <c r="E22" s="47">
        <v>261423</v>
      </c>
      <c r="F22" s="47">
        <f t="shared" si="0"/>
        <v>16339</v>
      </c>
      <c r="G22" s="47">
        <f t="shared" si="0"/>
        <v>368320</v>
      </c>
      <c r="H22" s="64">
        <v>626</v>
      </c>
      <c r="I22" s="72">
        <v>4859</v>
      </c>
      <c r="J22" s="65">
        <v>99</v>
      </c>
      <c r="K22" s="65">
        <v>10055</v>
      </c>
      <c r="L22" s="66">
        <v>640607</v>
      </c>
      <c r="M22" s="67">
        <v>86931</v>
      </c>
      <c r="N22" s="68">
        <f t="shared" si="1"/>
        <v>86.42990164016315</v>
      </c>
      <c r="O22" s="69">
        <v>630176</v>
      </c>
      <c r="P22" s="69">
        <v>246663</v>
      </c>
      <c r="Q22" s="68">
        <f t="shared" si="2"/>
        <v>60.85807774336058</v>
      </c>
      <c r="R22" s="70"/>
    </row>
    <row r="23" spans="1:18" ht="12.75">
      <c r="A23" s="71" t="s">
        <v>35</v>
      </c>
      <c r="B23" s="47">
        <v>5535</v>
      </c>
      <c r="C23" s="47">
        <v>44318</v>
      </c>
      <c r="D23" s="47">
        <v>2783</v>
      </c>
      <c r="E23" s="47">
        <v>241766</v>
      </c>
      <c r="F23" s="47">
        <f t="shared" si="0"/>
        <v>8318</v>
      </c>
      <c r="G23" s="47">
        <f t="shared" si="0"/>
        <v>286084</v>
      </c>
      <c r="H23" s="64">
        <v>264</v>
      </c>
      <c r="I23" s="64">
        <v>2110</v>
      </c>
      <c r="J23" s="65">
        <v>111</v>
      </c>
      <c r="K23" s="65">
        <v>9671</v>
      </c>
      <c r="L23" s="66">
        <v>519414</v>
      </c>
      <c r="M23" s="67">
        <v>89709</v>
      </c>
      <c r="N23" s="68">
        <f t="shared" si="1"/>
        <v>82.72880592359851</v>
      </c>
      <c r="O23" s="69">
        <v>520104</v>
      </c>
      <c r="P23" s="69">
        <v>235962</v>
      </c>
      <c r="Q23" s="68">
        <f t="shared" si="2"/>
        <v>54.63176595450141</v>
      </c>
      <c r="R23" s="70"/>
    </row>
    <row r="24" spans="1:18" ht="12.75">
      <c r="A24" s="24" t="s">
        <v>36</v>
      </c>
      <c r="B24" s="47">
        <v>5404</v>
      </c>
      <c r="C24" s="47">
        <v>48566</v>
      </c>
      <c r="D24" s="47">
        <v>3003</v>
      </c>
      <c r="E24" s="47">
        <v>274677</v>
      </c>
      <c r="F24" s="47">
        <f t="shared" si="0"/>
        <v>8407</v>
      </c>
      <c r="G24" s="47">
        <f t="shared" si="0"/>
        <v>323243</v>
      </c>
      <c r="H24" s="64">
        <v>246</v>
      </c>
      <c r="I24" s="64">
        <v>2208</v>
      </c>
      <c r="J24" s="65">
        <v>116</v>
      </c>
      <c r="K24" s="65">
        <v>10565</v>
      </c>
      <c r="L24" s="66">
        <v>615098</v>
      </c>
      <c r="M24" s="67">
        <v>80633</v>
      </c>
      <c r="N24" s="68">
        <f t="shared" si="1"/>
        <v>86.89103199815314</v>
      </c>
      <c r="O24" s="69">
        <v>601632</v>
      </c>
      <c r="P24" s="69">
        <v>240147</v>
      </c>
      <c r="Q24" s="68">
        <f t="shared" si="2"/>
        <v>60.0840713259933</v>
      </c>
      <c r="R24" s="70"/>
    </row>
    <row r="25" spans="1:18" ht="12.75">
      <c r="A25" s="71" t="s">
        <v>37</v>
      </c>
      <c r="B25" s="47">
        <v>8052</v>
      </c>
      <c r="C25" s="47">
        <v>67749</v>
      </c>
      <c r="D25" s="47">
        <v>2810</v>
      </c>
      <c r="E25" s="47">
        <v>233470</v>
      </c>
      <c r="F25" s="47">
        <f t="shared" si="0"/>
        <v>10862</v>
      </c>
      <c r="G25" s="47">
        <f t="shared" si="0"/>
        <v>301219</v>
      </c>
      <c r="H25" s="64">
        <v>366</v>
      </c>
      <c r="I25" s="64">
        <v>3080</v>
      </c>
      <c r="J25" s="65">
        <v>112</v>
      </c>
      <c r="K25" s="65">
        <v>9339</v>
      </c>
      <c r="L25" s="66">
        <v>548416</v>
      </c>
      <c r="M25" s="67">
        <v>94717</v>
      </c>
      <c r="N25" s="68">
        <f t="shared" si="1"/>
        <v>82.72898675458046</v>
      </c>
      <c r="O25" s="69">
        <v>527084</v>
      </c>
      <c r="P25" s="69">
        <v>217658</v>
      </c>
      <c r="Q25" s="68">
        <f t="shared" si="2"/>
        <v>58.70525381153668</v>
      </c>
      <c r="R25" s="70"/>
    </row>
    <row r="26" spans="1:18" ht="12.75">
      <c r="A26" s="24" t="s">
        <v>38</v>
      </c>
      <c r="B26" s="47">
        <v>7221</v>
      </c>
      <c r="C26" s="47">
        <v>65574</v>
      </c>
      <c r="D26" s="47">
        <v>1886</v>
      </c>
      <c r="E26" s="47">
        <v>119854</v>
      </c>
      <c r="F26" s="47">
        <f t="shared" si="0"/>
        <v>9107</v>
      </c>
      <c r="G26" s="47">
        <f t="shared" si="0"/>
        <v>185428</v>
      </c>
      <c r="H26" s="64">
        <v>425</v>
      </c>
      <c r="I26" s="64">
        <v>3857</v>
      </c>
      <c r="J26" s="65">
        <v>90</v>
      </c>
      <c r="K26" s="65">
        <v>5707</v>
      </c>
      <c r="L26" s="66">
        <v>321134</v>
      </c>
      <c r="M26" s="67">
        <v>74273</v>
      </c>
      <c r="N26" s="68">
        <f t="shared" si="1"/>
        <v>76.87164859529044</v>
      </c>
      <c r="O26" s="69">
        <v>304845</v>
      </c>
      <c r="P26" s="69">
        <v>159727</v>
      </c>
      <c r="Q26" s="68">
        <f t="shared" si="2"/>
        <v>47.603864258885665</v>
      </c>
      <c r="R26" s="70"/>
    </row>
    <row r="27" spans="1:18" ht="12.75">
      <c r="A27" s="73" t="s">
        <v>39</v>
      </c>
      <c r="B27" s="74">
        <v>125509</v>
      </c>
      <c r="C27" s="74">
        <v>864751</v>
      </c>
      <c r="D27" s="74">
        <v>25673</v>
      </c>
      <c r="E27" s="74">
        <v>1694509</v>
      </c>
      <c r="F27" s="51">
        <f>+B27+D27</f>
        <v>151182</v>
      </c>
      <c r="G27" s="51">
        <f>+C27+E27</f>
        <v>2559260</v>
      </c>
      <c r="H27" s="75">
        <v>467</v>
      </c>
      <c r="I27" s="75">
        <v>3215</v>
      </c>
      <c r="J27" s="76">
        <v>88</v>
      </c>
      <c r="K27" s="77">
        <v>5803</v>
      </c>
      <c r="L27" s="78">
        <v>4460523</v>
      </c>
      <c r="M27" s="79">
        <v>905062</v>
      </c>
      <c r="N27" s="80">
        <f>(100-(M27/L27)*100)</f>
        <v>79.70950940057926</v>
      </c>
      <c r="O27" s="54">
        <v>4250540</v>
      </c>
      <c r="P27" s="54">
        <v>2462556</v>
      </c>
      <c r="Q27" s="80">
        <f>(100-(P27/O27)*100)</f>
        <v>42.06486705218631</v>
      </c>
      <c r="R27" s="70"/>
    </row>
    <row r="28" spans="1:18" ht="12.75">
      <c r="A28" s="73" t="s">
        <v>40</v>
      </c>
      <c r="B28" s="74">
        <v>160682</v>
      </c>
      <c r="C28" s="75">
        <v>1134222</v>
      </c>
      <c r="D28" s="74">
        <v>24364</v>
      </c>
      <c r="E28" s="74">
        <v>1557907</v>
      </c>
      <c r="F28" s="74">
        <v>185046</v>
      </c>
      <c r="G28" s="74">
        <v>2692126</v>
      </c>
      <c r="H28" s="75">
        <v>550</v>
      </c>
      <c r="I28" s="75">
        <v>3884</v>
      </c>
      <c r="J28" s="75">
        <v>83</v>
      </c>
      <c r="K28" s="77">
        <v>5335</v>
      </c>
      <c r="L28" s="78">
        <v>4582506</v>
      </c>
      <c r="M28" s="74">
        <v>1037355</v>
      </c>
      <c r="N28" s="80">
        <f>(100-(M28/L28)*100)</f>
        <v>77.3627137640409</v>
      </c>
      <c r="O28" s="54">
        <v>4384776</v>
      </c>
      <c r="P28" s="54">
        <v>2012523</v>
      </c>
      <c r="Q28" s="80">
        <f>(100-(P28/O28)*100)</f>
        <v>54.10203394654596</v>
      </c>
      <c r="R28" s="70"/>
    </row>
    <row r="29" spans="1:18" ht="12.75">
      <c r="A29" s="81" t="s">
        <v>41</v>
      </c>
      <c r="B29" s="74">
        <v>243585</v>
      </c>
      <c r="C29" s="75">
        <v>1575133</v>
      </c>
      <c r="D29" s="74">
        <v>20927</v>
      </c>
      <c r="E29" s="74">
        <v>943189</v>
      </c>
      <c r="F29" s="74">
        <v>264512</v>
      </c>
      <c r="G29" s="74">
        <v>2518322</v>
      </c>
      <c r="H29" s="75">
        <v>829</v>
      </c>
      <c r="I29" s="75">
        <v>5358</v>
      </c>
      <c r="J29" s="75">
        <v>71</v>
      </c>
      <c r="K29" s="77">
        <v>3208</v>
      </c>
      <c r="L29" s="78">
        <v>4038385</v>
      </c>
      <c r="M29" s="74">
        <v>979592</v>
      </c>
      <c r="N29" s="80">
        <f>(100-(M29/L29)*100)</f>
        <v>75.74297646212533</v>
      </c>
      <c r="O29" s="54"/>
      <c r="P29" s="54"/>
      <c r="Q29" s="79"/>
      <c r="R29" s="70"/>
    </row>
    <row r="30" spans="1:18" ht="12.75">
      <c r="A30" s="81" t="s">
        <v>42</v>
      </c>
      <c r="B30" s="74">
        <v>191843</v>
      </c>
      <c r="C30" s="74">
        <v>1076147</v>
      </c>
      <c r="D30" s="74">
        <v>11672</v>
      </c>
      <c r="E30" s="74">
        <v>468229</v>
      </c>
      <c r="F30" s="74">
        <v>203515</v>
      </c>
      <c r="G30" s="74">
        <v>1544376</v>
      </c>
      <c r="H30" s="75">
        <v>646</v>
      </c>
      <c r="I30" s="75">
        <v>3623</v>
      </c>
      <c r="J30" s="77">
        <v>39</v>
      </c>
      <c r="K30" s="77">
        <v>1577</v>
      </c>
      <c r="L30" s="78">
        <v>2324017</v>
      </c>
      <c r="M30" s="82">
        <v>653519</v>
      </c>
      <c r="N30" s="80">
        <f>(100-(M30/L30)*100)</f>
        <v>71.87976680032892</v>
      </c>
      <c r="O30" s="54"/>
      <c r="P30" s="54"/>
      <c r="Q30" s="79"/>
      <c r="R30" s="70"/>
    </row>
    <row r="31" spans="1:18" ht="12.75">
      <c r="A31" s="5"/>
      <c r="B31" s="83"/>
      <c r="C31" s="84"/>
      <c r="D31" s="15"/>
      <c r="E31" s="85"/>
      <c r="F31" s="85"/>
      <c r="G31" s="85"/>
      <c r="H31" s="85"/>
      <c r="I31" s="85"/>
      <c r="J31" s="85"/>
      <c r="K31" s="15"/>
      <c r="L31" s="86"/>
      <c r="M31" s="87"/>
      <c r="N31" s="88"/>
      <c r="O31" s="89"/>
      <c r="P31" s="89"/>
      <c r="Q31" s="89"/>
      <c r="R31" s="70"/>
    </row>
    <row r="32" spans="1:18" ht="12.75">
      <c r="A32" s="90" t="s">
        <v>43</v>
      </c>
      <c r="B32" s="91"/>
      <c r="C32" s="91"/>
      <c r="D32" s="91"/>
      <c r="E32" s="92"/>
      <c r="F32" s="92"/>
      <c r="G32" s="92"/>
      <c r="H32" s="92"/>
      <c r="I32" s="92"/>
      <c r="J32" s="93"/>
      <c r="K32" s="94"/>
      <c r="L32" s="95"/>
      <c r="M32" s="95"/>
      <c r="N32" s="96"/>
      <c r="O32" s="97"/>
      <c r="P32" s="97"/>
      <c r="Q32" s="97"/>
      <c r="R32" s="70"/>
    </row>
    <row r="33" spans="1:18" ht="12.75">
      <c r="A33" s="90" t="s">
        <v>44</v>
      </c>
      <c r="B33" s="91"/>
      <c r="C33" s="91"/>
      <c r="D33" s="91"/>
      <c r="E33" s="92"/>
      <c r="F33" s="92"/>
      <c r="G33" s="92"/>
      <c r="H33" s="92"/>
      <c r="I33" s="92"/>
      <c r="J33" s="93"/>
      <c r="K33" s="94"/>
      <c r="L33" s="95"/>
      <c r="M33" s="95"/>
      <c r="N33" s="98"/>
      <c r="O33" s="67"/>
      <c r="P33" s="67"/>
      <c r="Q33" s="67"/>
      <c r="R33" s="70"/>
    </row>
    <row r="34" spans="1:18" ht="12.75">
      <c r="A34" s="99" t="s">
        <v>45</v>
      </c>
      <c r="B34" s="100"/>
      <c r="C34" s="101"/>
      <c r="D34" s="101"/>
      <c r="E34" s="102"/>
      <c r="F34" s="101"/>
      <c r="G34" s="102"/>
      <c r="H34" s="102"/>
      <c r="I34" s="102"/>
      <c r="J34" s="94"/>
      <c r="K34" s="94"/>
      <c r="L34" s="95"/>
      <c r="M34" s="95"/>
      <c r="N34" s="94"/>
      <c r="O34" s="70"/>
      <c r="P34" s="70"/>
      <c r="Q34" s="70"/>
      <c r="R34" s="70"/>
    </row>
    <row r="35" spans="1:18" ht="12.75">
      <c r="A35" s="101" t="s">
        <v>46</v>
      </c>
      <c r="B35" s="91"/>
      <c r="C35" s="101"/>
      <c r="D35" s="101"/>
      <c r="E35" s="101"/>
      <c r="F35" s="101"/>
      <c r="G35" s="101"/>
      <c r="H35" s="101"/>
      <c r="I35" s="101"/>
      <c r="J35" s="103"/>
      <c r="K35" s="103"/>
      <c r="L35" s="95"/>
      <c r="M35" s="95"/>
      <c r="N35" s="103"/>
      <c r="O35" s="70"/>
      <c r="P35" s="70"/>
      <c r="Q35" s="70"/>
      <c r="R35" s="70"/>
    </row>
    <row r="36" spans="1:18" ht="12.75">
      <c r="A36" s="101" t="s">
        <v>47</v>
      </c>
      <c r="B36" s="91"/>
      <c r="C36" s="101"/>
      <c r="D36" s="101"/>
      <c r="E36" s="101"/>
      <c r="F36" s="101"/>
      <c r="G36" s="101"/>
      <c r="H36" s="101"/>
      <c r="I36" s="101"/>
      <c r="J36" s="103"/>
      <c r="K36" s="103"/>
      <c r="L36" s="95"/>
      <c r="M36" s="95"/>
      <c r="N36" s="103"/>
      <c r="O36" s="70"/>
      <c r="P36" s="70"/>
      <c r="Q36" s="70"/>
      <c r="R36" s="70"/>
    </row>
    <row r="37" spans="1:18" ht="12.75">
      <c r="A37" s="104" t="s">
        <v>48</v>
      </c>
      <c r="B37" s="105"/>
      <c r="C37" s="104"/>
      <c r="D37" s="104"/>
      <c r="E37" s="104"/>
      <c r="F37" s="6"/>
      <c r="G37" s="104"/>
      <c r="H37" s="104"/>
      <c r="I37" s="104"/>
      <c r="J37" s="106"/>
      <c r="K37" s="106"/>
      <c r="L37" s="87"/>
      <c r="M37" s="95"/>
      <c r="N37" s="103"/>
      <c r="O37" s="70"/>
      <c r="P37" s="70"/>
      <c r="Q37" s="70"/>
      <c r="R37" s="70"/>
    </row>
    <row r="38" spans="1:18" ht="12.75">
      <c r="A38" s="107" t="s">
        <v>49</v>
      </c>
      <c r="B38" s="108"/>
      <c r="C38" s="108"/>
      <c r="D38" s="108"/>
      <c r="E38" s="108"/>
      <c r="F38" s="109"/>
      <c r="G38" s="108"/>
      <c r="H38" s="108"/>
      <c r="I38" s="108"/>
      <c r="J38" s="110"/>
      <c r="K38" s="110"/>
      <c r="L38" s="111"/>
      <c r="M38" s="111"/>
      <c r="N38" s="110"/>
      <c r="O38" s="112"/>
      <c r="P38" s="112"/>
      <c r="Q38" s="112"/>
      <c r="R38" s="70"/>
    </row>
    <row r="39" spans="2:18" ht="12.75">
      <c r="B39" s="102"/>
      <c r="C39" s="102"/>
      <c r="D39" s="102"/>
      <c r="E39" s="102"/>
      <c r="F39" s="113"/>
      <c r="G39" s="102"/>
      <c r="H39" s="102"/>
      <c r="I39" s="102"/>
      <c r="J39" s="94"/>
      <c r="K39" s="94"/>
      <c r="L39" s="95"/>
      <c r="M39" s="114"/>
      <c r="N39" s="115"/>
      <c r="O39" s="70"/>
      <c r="P39" s="70"/>
      <c r="Q39" s="70"/>
      <c r="R39" s="70"/>
    </row>
    <row r="40" spans="1:18" ht="12.75">
      <c r="A40" s="1" t="s">
        <v>67</v>
      </c>
      <c r="B40" s="2"/>
      <c r="C40" s="2"/>
      <c r="D40" s="2"/>
      <c r="E40" s="2"/>
      <c r="F40" s="3"/>
      <c r="G40" s="2"/>
      <c r="H40" s="2"/>
      <c r="I40" s="116"/>
      <c r="J40" s="2"/>
      <c r="K40" s="2"/>
      <c r="L40" s="2"/>
      <c r="M40" s="4"/>
      <c r="N40" s="2"/>
      <c r="R40" s="70"/>
    </row>
    <row r="41" spans="1:18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3"/>
      <c r="O41" s="69"/>
      <c r="P41" s="69"/>
      <c r="Q41" s="69"/>
      <c r="R41" s="70"/>
    </row>
    <row r="42" spans="1:18" ht="12.75">
      <c r="A42" s="117"/>
      <c r="B42" s="118"/>
      <c r="C42" s="118"/>
      <c r="D42" s="118"/>
      <c r="E42" s="118"/>
      <c r="F42" s="118"/>
      <c r="G42" s="118"/>
      <c r="H42" s="118"/>
      <c r="I42" s="118"/>
      <c r="J42" s="119"/>
      <c r="K42" s="119"/>
      <c r="L42" s="119"/>
      <c r="M42" s="119"/>
      <c r="N42" s="119"/>
      <c r="O42" s="119"/>
      <c r="P42" s="119"/>
      <c r="Q42" s="119"/>
      <c r="R42" s="120"/>
    </row>
    <row r="43" spans="1:18" ht="12.75">
      <c r="A43" s="5"/>
      <c r="B43" s="12"/>
      <c r="C43" s="13"/>
      <c r="D43" s="14"/>
      <c r="E43" s="13"/>
      <c r="F43" s="13"/>
      <c r="G43" s="13"/>
      <c r="H43" s="13"/>
      <c r="I43" s="13"/>
      <c r="J43" s="13"/>
      <c r="K43" s="15"/>
      <c r="L43" s="6"/>
      <c r="M43" s="8"/>
      <c r="N43" s="69"/>
      <c r="O43" s="69"/>
      <c r="P43" s="69"/>
      <c r="Q43" s="69"/>
      <c r="R43" s="67"/>
    </row>
    <row r="44" spans="1:18" ht="12.75">
      <c r="A44" s="17" t="s">
        <v>2</v>
      </c>
      <c r="B44" s="121" t="s">
        <v>3</v>
      </c>
      <c r="C44" s="121"/>
      <c r="D44" s="121"/>
      <c r="E44" s="121"/>
      <c r="F44" s="121"/>
      <c r="G44" s="121"/>
      <c r="H44" s="122" t="s">
        <v>4</v>
      </c>
      <c r="I44" s="122"/>
      <c r="J44" s="122"/>
      <c r="K44" s="122"/>
      <c r="L44" s="122"/>
      <c r="M44" s="122"/>
      <c r="N44" s="123"/>
      <c r="O44" s="124"/>
      <c r="P44" s="124"/>
      <c r="Q44" s="124"/>
      <c r="R44" s="67"/>
    </row>
    <row r="45" spans="1:18" ht="12.75">
      <c r="A45" s="24"/>
      <c r="B45" s="125" t="s">
        <v>50</v>
      </c>
      <c r="C45" s="125"/>
      <c r="D45" s="125" t="s">
        <v>51</v>
      </c>
      <c r="E45" s="125"/>
      <c r="F45" s="125" t="s">
        <v>52</v>
      </c>
      <c r="G45" s="125"/>
      <c r="H45" s="125" t="s">
        <v>50</v>
      </c>
      <c r="I45" s="125"/>
      <c r="J45" s="125" t="s">
        <v>51</v>
      </c>
      <c r="K45" s="125"/>
      <c r="L45" s="125" t="s">
        <v>52</v>
      </c>
      <c r="M45" s="125"/>
      <c r="N45" s="126"/>
      <c r="O45" s="69"/>
      <c r="P45" s="126"/>
      <c r="Q45" s="126"/>
      <c r="R45" s="67"/>
    </row>
    <row r="46" spans="1:18" ht="12.75">
      <c r="A46" s="32"/>
      <c r="B46" s="33" t="s">
        <v>13</v>
      </c>
      <c r="C46" s="33" t="s">
        <v>14</v>
      </c>
      <c r="D46" s="33" t="s">
        <v>13</v>
      </c>
      <c r="E46" s="33" t="s">
        <v>14</v>
      </c>
      <c r="F46" s="33" t="s">
        <v>13</v>
      </c>
      <c r="G46" s="33" t="s">
        <v>14</v>
      </c>
      <c r="H46" s="33" t="s">
        <v>13</v>
      </c>
      <c r="I46" s="33" t="s">
        <v>14</v>
      </c>
      <c r="J46" s="33" t="s">
        <v>13</v>
      </c>
      <c r="K46" s="33" t="s">
        <v>14</v>
      </c>
      <c r="L46" s="33" t="s">
        <v>13</v>
      </c>
      <c r="M46" s="33" t="s">
        <v>14</v>
      </c>
      <c r="N46" s="69"/>
      <c r="O46" s="69"/>
      <c r="P46" s="69"/>
      <c r="Q46" s="69"/>
      <c r="R46" s="67"/>
    </row>
    <row r="47" spans="1:18" ht="12.75">
      <c r="A47" s="35" t="s">
        <v>53</v>
      </c>
      <c r="B47" s="36">
        <f aca="true" t="shared" si="3" ref="B47:M47">+A47+1</f>
        <v>2</v>
      </c>
      <c r="C47" s="36">
        <f t="shared" si="3"/>
        <v>3</v>
      </c>
      <c r="D47" s="36">
        <f>+C47+1</f>
        <v>4</v>
      </c>
      <c r="E47" s="36">
        <f t="shared" si="3"/>
        <v>5</v>
      </c>
      <c r="F47" s="36">
        <f t="shared" si="3"/>
        <v>6</v>
      </c>
      <c r="G47" s="36">
        <f t="shared" si="3"/>
        <v>7</v>
      </c>
      <c r="H47" s="36">
        <f t="shared" si="3"/>
        <v>8</v>
      </c>
      <c r="I47" s="36">
        <f t="shared" si="3"/>
        <v>9</v>
      </c>
      <c r="J47" s="36">
        <f t="shared" si="3"/>
        <v>10</v>
      </c>
      <c r="K47" s="36">
        <f t="shared" si="3"/>
        <v>11</v>
      </c>
      <c r="L47" s="36">
        <f t="shared" si="3"/>
        <v>12</v>
      </c>
      <c r="M47" s="36">
        <f t="shared" si="3"/>
        <v>13</v>
      </c>
      <c r="N47" s="127"/>
      <c r="O47" s="127"/>
      <c r="P47" s="127"/>
      <c r="Q47" s="127"/>
      <c r="R47" s="67"/>
    </row>
    <row r="48" spans="1:18" ht="12.75">
      <c r="A48" s="41" t="s">
        <v>24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67"/>
      <c r="O48" s="67"/>
      <c r="P48" s="67"/>
      <c r="Q48" s="67"/>
      <c r="R48" s="67"/>
    </row>
    <row r="49" spans="1:18" ht="12.7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67"/>
      <c r="O49" s="67"/>
      <c r="P49" s="67"/>
      <c r="Q49" s="67"/>
      <c r="R49" s="67"/>
    </row>
    <row r="50" spans="1:18" ht="12.7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67"/>
      <c r="O50" s="67"/>
      <c r="P50" s="67"/>
      <c r="Q50" s="67"/>
      <c r="R50" s="67"/>
    </row>
    <row r="51" spans="1:18" ht="12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67"/>
      <c r="O51" s="67"/>
      <c r="P51" s="67"/>
      <c r="Q51" s="67"/>
      <c r="R51" s="67"/>
    </row>
    <row r="52" spans="1:18" ht="12.7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67"/>
      <c r="O52" s="67"/>
      <c r="P52" s="67"/>
      <c r="Q52" s="67"/>
      <c r="R52" s="67"/>
    </row>
    <row r="53" spans="1:18" ht="12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67"/>
      <c r="O53" s="67"/>
      <c r="P53" s="67"/>
      <c r="Q53" s="67"/>
      <c r="R53" s="67"/>
    </row>
    <row r="54" spans="1:18" ht="12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67"/>
      <c r="O54" s="67"/>
      <c r="P54" s="67"/>
      <c r="Q54" s="67"/>
      <c r="R54" s="67"/>
    </row>
    <row r="55" spans="1:18" ht="12.75">
      <c r="A55" s="46" t="s">
        <v>25</v>
      </c>
      <c r="B55" s="47">
        <f>+D55+F55</f>
        <v>9434</v>
      </c>
      <c r="C55" s="47">
        <f>+E55+G55</f>
        <v>79053</v>
      </c>
      <c r="D55" s="47">
        <v>8594</v>
      </c>
      <c r="E55" s="47">
        <v>69845</v>
      </c>
      <c r="F55" s="47">
        <v>840</v>
      </c>
      <c r="G55" s="47">
        <v>9208</v>
      </c>
      <c r="H55" s="47">
        <f>+J55+L55</f>
        <v>1782</v>
      </c>
      <c r="I55" s="47">
        <f>+K55+M55</f>
        <v>150669</v>
      </c>
      <c r="J55" s="47">
        <v>1190</v>
      </c>
      <c r="K55" s="47">
        <v>117528</v>
      </c>
      <c r="L55" s="47">
        <v>592</v>
      </c>
      <c r="M55" s="47">
        <v>33141</v>
      </c>
      <c r="N55" s="67"/>
      <c r="O55" s="67"/>
      <c r="P55" s="67"/>
      <c r="Q55" s="67"/>
      <c r="R55" s="67"/>
    </row>
    <row r="56" spans="1:18" ht="12.75">
      <c r="A56" s="41" t="s">
        <v>26</v>
      </c>
      <c r="B56" s="51">
        <f aca="true" t="shared" si="4" ref="B56:C68">SUM(D56,F56)</f>
        <v>137100</v>
      </c>
      <c r="C56" s="51">
        <f t="shared" si="4"/>
        <v>1021535</v>
      </c>
      <c r="D56" s="51">
        <v>120343</v>
      </c>
      <c r="E56" s="51">
        <v>919965</v>
      </c>
      <c r="F56" s="51">
        <v>16757</v>
      </c>
      <c r="G56" s="51">
        <v>101570</v>
      </c>
      <c r="H56" s="51">
        <f aca="true" t="shared" si="5" ref="H56:I68">SUM(J56,L56)</f>
        <v>29008</v>
      </c>
      <c r="I56" s="51">
        <f t="shared" si="5"/>
        <v>2556502</v>
      </c>
      <c r="J56" s="51">
        <v>20501</v>
      </c>
      <c r="K56" s="51">
        <v>2173277</v>
      </c>
      <c r="L56" s="74">
        <v>8507</v>
      </c>
      <c r="M56" s="74">
        <v>383225</v>
      </c>
      <c r="N56" s="69"/>
      <c r="O56" s="69"/>
      <c r="P56" s="69"/>
      <c r="Q56" s="69"/>
      <c r="R56" s="67"/>
    </row>
    <row r="57" spans="1:18" ht="12.75">
      <c r="A57" s="46" t="s">
        <v>27</v>
      </c>
      <c r="B57" s="47">
        <f t="shared" si="4"/>
        <v>7654</v>
      </c>
      <c r="C57" s="47">
        <f t="shared" si="4"/>
        <v>55106</v>
      </c>
      <c r="D57" s="47">
        <v>5553</v>
      </c>
      <c r="E57" s="47">
        <v>47196</v>
      </c>
      <c r="F57" s="47">
        <v>2101</v>
      </c>
      <c r="G57" s="47">
        <v>7910</v>
      </c>
      <c r="H57" s="47">
        <f t="shared" si="5"/>
        <v>2237</v>
      </c>
      <c r="I57" s="47">
        <f t="shared" si="5"/>
        <v>208437</v>
      </c>
      <c r="J57" s="47">
        <v>1468</v>
      </c>
      <c r="K57" s="47">
        <v>170198</v>
      </c>
      <c r="L57" s="64">
        <v>769</v>
      </c>
      <c r="M57" s="64">
        <v>38239</v>
      </c>
      <c r="N57" s="59"/>
      <c r="O57" s="59"/>
      <c r="P57" s="59"/>
      <c r="Q57" s="59"/>
      <c r="R57" s="128"/>
    </row>
    <row r="58" spans="1:18" ht="12.75">
      <c r="A58" s="46" t="s">
        <v>28</v>
      </c>
      <c r="B58" s="47">
        <f t="shared" si="4"/>
        <v>9514</v>
      </c>
      <c r="C58" s="47">
        <f t="shared" si="4"/>
        <v>67413</v>
      </c>
      <c r="D58" s="47">
        <v>8242</v>
      </c>
      <c r="E58" s="47">
        <v>60547</v>
      </c>
      <c r="F58" s="47">
        <v>1272</v>
      </c>
      <c r="G58" s="47">
        <v>6866</v>
      </c>
      <c r="H58" s="47">
        <f t="shared" si="5"/>
        <v>1985</v>
      </c>
      <c r="I58" s="47">
        <f t="shared" si="5"/>
        <v>171476</v>
      </c>
      <c r="J58" s="47">
        <v>1378</v>
      </c>
      <c r="K58" s="47">
        <v>144439</v>
      </c>
      <c r="L58" s="64">
        <v>607</v>
      </c>
      <c r="M58" s="64">
        <v>27037</v>
      </c>
      <c r="N58" s="59"/>
      <c r="O58" s="59"/>
      <c r="P58" s="59"/>
      <c r="Q58" s="59"/>
      <c r="R58" s="128"/>
    </row>
    <row r="59" spans="1:18" ht="12.75">
      <c r="A59" s="46" t="s">
        <v>29</v>
      </c>
      <c r="B59" s="47">
        <f t="shared" si="4"/>
        <v>11646</v>
      </c>
      <c r="C59" s="47">
        <f t="shared" si="4"/>
        <v>82360</v>
      </c>
      <c r="D59" s="47">
        <v>9984</v>
      </c>
      <c r="E59" s="47">
        <v>72190</v>
      </c>
      <c r="F59" s="47">
        <v>1662</v>
      </c>
      <c r="G59" s="47">
        <v>10170</v>
      </c>
      <c r="H59" s="47">
        <f t="shared" si="5"/>
        <v>2107</v>
      </c>
      <c r="I59" s="47">
        <f t="shared" si="5"/>
        <v>158177</v>
      </c>
      <c r="J59" s="47">
        <v>1498</v>
      </c>
      <c r="K59" s="47">
        <v>130656</v>
      </c>
      <c r="L59" s="64">
        <v>609</v>
      </c>
      <c r="M59" s="64">
        <v>27521</v>
      </c>
      <c r="N59" s="59"/>
      <c r="O59" s="59"/>
      <c r="P59" s="59"/>
      <c r="Q59" s="59"/>
      <c r="R59" s="128"/>
    </row>
    <row r="60" spans="1:18" ht="12.75">
      <c r="A60" s="46" t="s">
        <v>30</v>
      </c>
      <c r="B60" s="47">
        <f t="shared" si="4"/>
        <v>12471</v>
      </c>
      <c r="C60" s="47">
        <f t="shared" si="4"/>
        <v>87551</v>
      </c>
      <c r="D60" s="47">
        <v>11139</v>
      </c>
      <c r="E60" s="47">
        <v>79194</v>
      </c>
      <c r="F60" s="47">
        <v>1332</v>
      </c>
      <c r="G60" s="47">
        <v>8357</v>
      </c>
      <c r="H60" s="47">
        <f t="shared" si="5"/>
        <v>2019</v>
      </c>
      <c r="I60" s="47">
        <f t="shared" si="5"/>
        <v>172089</v>
      </c>
      <c r="J60" s="47">
        <v>1334</v>
      </c>
      <c r="K60" s="47">
        <v>139257</v>
      </c>
      <c r="L60" s="64">
        <v>685</v>
      </c>
      <c r="M60" s="64">
        <v>32832</v>
      </c>
      <c r="N60" s="62"/>
      <c r="O60" s="59"/>
      <c r="P60" s="55"/>
      <c r="Q60" s="80"/>
      <c r="R60" s="70"/>
    </row>
    <row r="61" spans="1:18" ht="12.75">
      <c r="A61" s="46" t="s">
        <v>31</v>
      </c>
      <c r="B61" s="47">
        <f t="shared" si="4"/>
        <v>25090</v>
      </c>
      <c r="C61" s="47">
        <f t="shared" si="4"/>
        <v>173279</v>
      </c>
      <c r="D61" s="47">
        <v>22997</v>
      </c>
      <c r="E61" s="47">
        <v>160590</v>
      </c>
      <c r="F61" s="47">
        <v>2093</v>
      </c>
      <c r="G61" s="47">
        <v>12689</v>
      </c>
      <c r="H61" s="47">
        <f t="shared" si="5"/>
        <v>2612</v>
      </c>
      <c r="I61" s="47">
        <f t="shared" si="5"/>
        <v>262461</v>
      </c>
      <c r="J61" s="47">
        <v>1859</v>
      </c>
      <c r="K61" s="47">
        <v>230374</v>
      </c>
      <c r="L61" s="64">
        <v>753</v>
      </c>
      <c r="M61" s="64">
        <v>32087</v>
      </c>
      <c r="N61" s="62"/>
      <c r="O61" s="59"/>
      <c r="P61" s="55"/>
      <c r="Q61" s="80"/>
      <c r="R61" s="70"/>
    </row>
    <row r="62" spans="1:18" ht="12.75">
      <c r="A62" s="63" t="s">
        <v>32</v>
      </c>
      <c r="B62" s="47">
        <f t="shared" si="4"/>
        <v>10274</v>
      </c>
      <c r="C62" s="47">
        <f t="shared" si="4"/>
        <v>66339</v>
      </c>
      <c r="D62" s="47">
        <v>9166</v>
      </c>
      <c r="E62" s="47">
        <v>58984</v>
      </c>
      <c r="F62" s="47">
        <v>1108</v>
      </c>
      <c r="G62" s="47">
        <v>7355</v>
      </c>
      <c r="H62" s="47">
        <f t="shared" si="5"/>
        <v>2467</v>
      </c>
      <c r="I62" s="47">
        <f t="shared" si="5"/>
        <v>213868</v>
      </c>
      <c r="J62" s="65">
        <v>1790</v>
      </c>
      <c r="K62" s="65">
        <v>189133</v>
      </c>
      <c r="L62" s="67">
        <v>677</v>
      </c>
      <c r="M62" s="67">
        <v>24735</v>
      </c>
      <c r="N62" s="68"/>
      <c r="O62" s="69"/>
      <c r="P62" s="69"/>
      <c r="Q62" s="68"/>
      <c r="R62" s="70"/>
    </row>
    <row r="63" spans="1:18" ht="12.75">
      <c r="A63" s="24" t="s">
        <v>33</v>
      </c>
      <c r="B63" s="47">
        <f t="shared" si="4"/>
        <v>20467</v>
      </c>
      <c r="C63" s="47">
        <f t="shared" si="4"/>
        <v>62559</v>
      </c>
      <c r="D63" s="47">
        <v>18778</v>
      </c>
      <c r="E63" s="47">
        <v>61048</v>
      </c>
      <c r="F63" s="47">
        <v>1689</v>
      </c>
      <c r="G63" s="47">
        <v>1511</v>
      </c>
      <c r="H63" s="47">
        <f t="shared" si="5"/>
        <v>2535</v>
      </c>
      <c r="I63" s="47">
        <f t="shared" si="5"/>
        <v>238805</v>
      </c>
      <c r="J63" s="65">
        <v>1827</v>
      </c>
      <c r="K63" s="65">
        <v>211534</v>
      </c>
      <c r="L63" s="67">
        <v>708</v>
      </c>
      <c r="M63" s="67">
        <v>27271</v>
      </c>
      <c r="N63" s="68"/>
      <c r="O63" s="69"/>
      <c r="P63" s="69"/>
      <c r="Q63" s="68"/>
      <c r="R63" s="70"/>
    </row>
    <row r="64" spans="1:18" ht="12.75">
      <c r="A64" s="71" t="s">
        <v>34</v>
      </c>
      <c r="B64" s="47">
        <f t="shared" si="4"/>
        <v>13772</v>
      </c>
      <c r="C64" s="47">
        <f t="shared" si="4"/>
        <v>50125</v>
      </c>
      <c r="D64" s="47">
        <v>12469</v>
      </c>
      <c r="E64" s="47">
        <v>42670</v>
      </c>
      <c r="F64" s="47">
        <v>1303</v>
      </c>
      <c r="G64" s="47">
        <v>7455</v>
      </c>
      <c r="H64" s="47">
        <f t="shared" si="5"/>
        <v>2567</v>
      </c>
      <c r="I64" s="47">
        <f t="shared" si="5"/>
        <v>261423</v>
      </c>
      <c r="J64" s="65">
        <v>1852</v>
      </c>
      <c r="K64" s="65">
        <v>227065</v>
      </c>
      <c r="L64" s="67">
        <v>715</v>
      </c>
      <c r="M64" s="67">
        <v>34358</v>
      </c>
      <c r="N64" s="68"/>
      <c r="O64" s="69"/>
      <c r="P64" s="69"/>
      <c r="Q64" s="68"/>
      <c r="R64" s="70"/>
    </row>
    <row r="65" spans="1:18" ht="12.75">
      <c r="A65" s="71" t="s">
        <v>35</v>
      </c>
      <c r="B65" s="47">
        <f t="shared" si="4"/>
        <v>5535</v>
      </c>
      <c r="C65" s="47">
        <f t="shared" si="4"/>
        <v>44318</v>
      </c>
      <c r="D65" s="47">
        <v>4457</v>
      </c>
      <c r="E65" s="47">
        <v>37848</v>
      </c>
      <c r="F65" s="47">
        <v>1078</v>
      </c>
      <c r="G65" s="47">
        <v>6470</v>
      </c>
      <c r="H65" s="47">
        <f t="shared" si="5"/>
        <v>2783</v>
      </c>
      <c r="I65" s="47">
        <f t="shared" si="5"/>
        <v>241766</v>
      </c>
      <c r="J65" s="65">
        <v>2050</v>
      </c>
      <c r="K65" s="65">
        <v>208041</v>
      </c>
      <c r="L65" s="67">
        <v>733</v>
      </c>
      <c r="M65" s="67">
        <v>33725</v>
      </c>
      <c r="N65" s="68"/>
      <c r="O65" s="69"/>
      <c r="P65" s="69"/>
      <c r="Q65" s="68"/>
      <c r="R65" s="70"/>
    </row>
    <row r="66" spans="1:18" ht="12.75">
      <c r="A66" s="24" t="s">
        <v>36</v>
      </c>
      <c r="B66" s="47">
        <f t="shared" si="4"/>
        <v>5404</v>
      </c>
      <c r="C66" s="47">
        <f t="shared" si="4"/>
        <v>105337</v>
      </c>
      <c r="D66" s="47">
        <v>4426</v>
      </c>
      <c r="E66" s="47">
        <v>99441</v>
      </c>
      <c r="F66" s="47">
        <v>978</v>
      </c>
      <c r="G66" s="47">
        <v>5896</v>
      </c>
      <c r="H66" s="47">
        <f t="shared" si="5"/>
        <v>3003</v>
      </c>
      <c r="I66" s="47">
        <f t="shared" si="5"/>
        <v>274677</v>
      </c>
      <c r="J66" s="65">
        <v>2199</v>
      </c>
      <c r="K66" s="65">
        <v>234117</v>
      </c>
      <c r="L66" s="67">
        <v>804</v>
      </c>
      <c r="M66" s="67">
        <v>40560</v>
      </c>
      <c r="N66" s="68"/>
      <c r="O66" s="69"/>
      <c r="P66" s="69"/>
      <c r="Q66" s="68"/>
      <c r="R66" s="70"/>
    </row>
    <row r="67" spans="1:18" ht="12.75">
      <c r="A67" s="71" t="s">
        <v>37</v>
      </c>
      <c r="B67" s="47">
        <f t="shared" si="4"/>
        <v>8052</v>
      </c>
      <c r="C67" s="47">
        <f t="shared" si="4"/>
        <v>140952</v>
      </c>
      <c r="D67" s="47">
        <v>6847</v>
      </c>
      <c r="E67" s="47">
        <v>134251</v>
      </c>
      <c r="F67" s="47">
        <v>1205</v>
      </c>
      <c r="G67" s="47">
        <v>6701</v>
      </c>
      <c r="H67" s="47">
        <f t="shared" si="5"/>
        <v>2810</v>
      </c>
      <c r="I67" s="47">
        <f t="shared" si="5"/>
        <v>233470</v>
      </c>
      <c r="J67" s="65">
        <v>2000</v>
      </c>
      <c r="K67" s="65">
        <v>197466</v>
      </c>
      <c r="L67" s="67">
        <v>810</v>
      </c>
      <c r="M67" s="67">
        <v>36004</v>
      </c>
      <c r="N67" s="68"/>
      <c r="O67" s="69"/>
      <c r="P67" s="69"/>
      <c r="Q67" s="68"/>
      <c r="R67" s="70"/>
    </row>
    <row r="68" spans="1:18" ht="12.75">
      <c r="A68" s="24" t="s">
        <v>38</v>
      </c>
      <c r="B68" s="47">
        <f t="shared" si="4"/>
        <v>7221</v>
      </c>
      <c r="C68" s="47">
        <f t="shared" si="4"/>
        <v>72599</v>
      </c>
      <c r="D68" s="47">
        <v>6285</v>
      </c>
      <c r="E68" s="47">
        <v>66008</v>
      </c>
      <c r="F68" s="47">
        <v>936</v>
      </c>
      <c r="G68" s="47">
        <v>6591</v>
      </c>
      <c r="H68" s="47">
        <f t="shared" si="5"/>
        <v>1886</v>
      </c>
      <c r="I68" s="47">
        <f t="shared" si="5"/>
        <v>119853</v>
      </c>
      <c r="J68" s="65">
        <v>1249</v>
      </c>
      <c r="K68" s="65">
        <v>90997</v>
      </c>
      <c r="L68" s="67">
        <v>637</v>
      </c>
      <c r="M68" s="67">
        <v>28856</v>
      </c>
      <c r="N68" s="68"/>
      <c r="O68" s="69"/>
      <c r="P68" s="69"/>
      <c r="Q68" s="68"/>
      <c r="R68" s="70"/>
    </row>
    <row r="69" spans="1:18" ht="12.75">
      <c r="A69" s="129" t="s">
        <v>39</v>
      </c>
      <c r="B69" s="47"/>
      <c r="C69" s="47"/>
      <c r="D69" s="47"/>
      <c r="E69" s="47"/>
      <c r="F69" s="47"/>
      <c r="G69" s="47"/>
      <c r="H69" s="47"/>
      <c r="I69" s="47"/>
      <c r="J69" s="65"/>
      <c r="K69" s="65"/>
      <c r="L69" s="67"/>
      <c r="M69" s="67"/>
      <c r="N69" s="68"/>
      <c r="O69" s="69"/>
      <c r="P69" s="69"/>
      <c r="Q69" s="67"/>
      <c r="R69" s="70"/>
    </row>
    <row r="70" spans="1:18" ht="12.75">
      <c r="A70" s="71" t="s">
        <v>54</v>
      </c>
      <c r="B70" s="47">
        <f aca="true" t="shared" si="6" ref="B70:C85">SUM(D70,F70)</f>
        <v>6333</v>
      </c>
      <c r="C70" s="47">
        <f t="shared" si="6"/>
        <v>45173</v>
      </c>
      <c r="D70" s="47">
        <v>4272</v>
      </c>
      <c r="E70" s="47">
        <v>35060</v>
      </c>
      <c r="F70" s="47">
        <v>2061</v>
      </c>
      <c r="G70" s="47">
        <v>10113</v>
      </c>
      <c r="H70" s="47">
        <f aca="true" t="shared" si="7" ref="H70:I85">SUM(J70,L70)</f>
        <v>2504</v>
      </c>
      <c r="I70" s="47">
        <f t="shared" si="7"/>
        <v>194577</v>
      </c>
      <c r="J70" s="65">
        <v>1764</v>
      </c>
      <c r="K70" s="65">
        <v>163018</v>
      </c>
      <c r="L70" s="67">
        <v>740</v>
      </c>
      <c r="M70" s="130">
        <v>31559</v>
      </c>
      <c r="N70" s="68"/>
      <c r="O70" s="69"/>
      <c r="P70" s="69"/>
      <c r="Q70" s="68"/>
      <c r="R70" s="70"/>
    </row>
    <row r="71" spans="1:18" ht="12.75">
      <c r="A71" s="46" t="s">
        <v>55</v>
      </c>
      <c r="B71" s="47">
        <f t="shared" si="6"/>
        <v>6627</v>
      </c>
      <c r="C71" s="47">
        <f t="shared" si="6"/>
        <v>42658</v>
      </c>
      <c r="D71" s="47">
        <v>5033</v>
      </c>
      <c r="E71" s="47">
        <v>36446</v>
      </c>
      <c r="F71" s="47">
        <v>1594</v>
      </c>
      <c r="G71" s="47">
        <v>6212</v>
      </c>
      <c r="H71" s="47">
        <f t="shared" si="7"/>
        <v>2411</v>
      </c>
      <c r="I71" s="47">
        <f t="shared" si="7"/>
        <v>138549</v>
      </c>
      <c r="J71" s="65">
        <v>1648</v>
      </c>
      <c r="K71" s="65">
        <v>108211</v>
      </c>
      <c r="L71" s="67">
        <v>763</v>
      </c>
      <c r="M71" s="130">
        <v>30338</v>
      </c>
      <c r="N71" s="68"/>
      <c r="O71" s="69"/>
      <c r="P71" s="69"/>
      <c r="Q71" s="68"/>
      <c r="R71" s="70"/>
    </row>
    <row r="72" spans="1:18" ht="12.75">
      <c r="A72" s="46" t="s">
        <v>56</v>
      </c>
      <c r="B72" s="47">
        <f t="shared" si="6"/>
        <v>9109</v>
      </c>
      <c r="C72" s="47">
        <f t="shared" si="6"/>
        <v>57783</v>
      </c>
      <c r="D72" s="47">
        <v>7007</v>
      </c>
      <c r="E72" s="47">
        <v>50038</v>
      </c>
      <c r="F72" s="47">
        <v>2102</v>
      </c>
      <c r="G72" s="47">
        <v>7745</v>
      </c>
      <c r="H72" s="47">
        <f t="shared" si="7"/>
        <v>2439</v>
      </c>
      <c r="I72" s="47">
        <f t="shared" si="7"/>
        <v>147586</v>
      </c>
      <c r="J72" s="65">
        <v>1723</v>
      </c>
      <c r="K72" s="65">
        <v>127402</v>
      </c>
      <c r="L72" s="67">
        <v>716</v>
      </c>
      <c r="M72" s="130">
        <v>20184</v>
      </c>
      <c r="N72" s="68"/>
      <c r="O72" s="69"/>
      <c r="P72" s="69"/>
      <c r="Q72" s="68"/>
      <c r="R72" s="70"/>
    </row>
    <row r="73" spans="1:18" ht="12.75">
      <c r="A73" s="46" t="s">
        <v>57</v>
      </c>
      <c r="B73" s="47">
        <f t="shared" si="6"/>
        <v>8289</v>
      </c>
      <c r="C73" s="47">
        <f t="shared" si="6"/>
        <v>56643</v>
      </c>
      <c r="D73" s="47">
        <v>6497</v>
      </c>
      <c r="E73" s="47">
        <v>49119</v>
      </c>
      <c r="F73" s="47">
        <v>1792</v>
      </c>
      <c r="G73" s="47">
        <v>7524</v>
      </c>
      <c r="H73" s="47">
        <f t="shared" si="7"/>
        <v>2382</v>
      </c>
      <c r="I73" s="47">
        <f t="shared" si="7"/>
        <v>166185</v>
      </c>
      <c r="J73" s="65">
        <v>1677</v>
      </c>
      <c r="K73" s="65">
        <v>143437</v>
      </c>
      <c r="L73" s="67">
        <v>705</v>
      </c>
      <c r="M73" s="130">
        <v>22748</v>
      </c>
      <c r="N73" s="68"/>
      <c r="O73" s="69"/>
      <c r="P73" s="69"/>
      <c r="Q73" s="68"/>
      <c r="R73" s="70"/>
    </row>
    <row r="74" spans="1:18" ht="12.75">
      <c r="A74" s="71" t="s">
        <v>58</v>
      </c>
      <c r="B74" s="47">
        <f t="shared" si="6"/>
        <v>9555</v>
      </c>
      <c r="C74" s="47">
        <f t="shared" si="6"/>
        <v>62195</v>
      </c>
      <c r="D74" s="47">
        <v>7732</v>
      </c>
      <c r="E74" s="47">
        <v>54017</v>
      </c>
      <c r="F74" s="47">
        <v>1823</v>
      </c>
      <c r="G74" s="47">
        <v>8178</v>
      </c>
      <c r="H74" s="47">
        <f t="shared" si="7"/>
        <v>1912</v>
      </c>
      <c r="I74" s="47">
        <f t="shared" si="7"/>
        <v>147543</v>
      </c>
      <c r="J74" s="65">
        <v>1356</v>
      </c>
      <c r="K74" s="65">
        <v>127080</v>
      </c>
      <c r="L74" s="67">
        <v>556</v>
      </c>
      <c r="M74" s="131">
        <v>20463</v>
      </c>
      <c r="N74" s="80"/>
      <c r="O74" s="54"/>
      <c r="P74" s="54"/>
      <c r="Q74" s="80"/>
      <c r="R74" s="70"/>
    </row>
    <row r="75" spans="1:18" ht="12.75">
      <c r="A75" s="71" t="s">
        <v>59</v>
      </c>
      <c r="B75" s="47">
        <f t="shared" si="6"/>
        <v>9203</v>
      </c>
      <c r="C75" s="47">
        <f t="shared" si="6"/>
        <v>61417</v>
      </c>
      <c r="D75" s="72">
        <v>7421</v>
      </c>
      <c r="E75" s="72">
        <v>52397</v>
      </c>
      <c r="F75" s="72">
        <v>1782</v>
      </c>
      <c r="G75" s="72">
        <v>9020</v>
      </c>
      <c r="H75" s="47">
        <f t="shared" si="7"/>
        <v>1547</v>
      </c>
      <c r="I75" s="47">
        <f t="shared" si="7"/>
        <v>131120</v>
      </c>
      <c r="J75" s="132">
        <v>838</v>
      </c>
      <c r="K75" s="133">
        <v>98457</v>
      </c>
      <c r="L75" s="67">
        <v>709</v>
      </c>
      <c r="M75" s="130">
        <v>32663</v>
      </c>
      <c r="N75" s="68"/>
      <c r="O75" s="130"/>
      <c r="P75" s="130"/>
      <c r="Q75" s="68"/>
      <c r="R75" s="70"/>
    </row>
    <row r="76" spans="1:18" ht="12.75">
      <c r="A76" s="71" t="s">
        <v>60</v>
      </c>
      <c r="B76" s="47">
        <f t="shared" si="6"/>
        <v>14959</v>
      </c>
      <c r="C76" s="47">
        <f t="shared" si="6"/>
        <v>95623</v>
      </c>
      <c r="D76" s="47">
        <v>12777</v>
      </c>
      <c r="E76" s="47">
        <v>86433</v>
      </c>
      <c r="F76" s="47">
        <v>2182</v>
      </c>
      <c r="G76" s="47">
        <v>9190</v>
      </c>
      <c r="H76" s="47">
        <f t="shared" si="7"/>
        <v>1960</v>
      </c>
      <c r="I76" s="47">
        <f t="shared" si="7"/>
        <v>141537</v>
      </c>
      <c r="J76" s="65">
        <v>1234</v>
      </c>
      <c r="K76" s="65">
        <v>109159</v>
      </c>
      <c r="L76" s="67">
        <v>726</v>
      </c>
      <c r="M76" s="130">
        <v>32378</v>
      </c>
      <c r="N76" s="68"/>
      <c r="O76" s="69"/>
      <c r="P76" s="69"/>
      <c r="Q76" s="68"/>
      <c r="R76" s="70"/>
    </row>
    <row r="77" spans="1:18" ht="12.75">
      <c r="A77" s="71" t="s">
        <v>61</v>
      </c>
      <c r="B77" s="47">
        <f t="shared" si="6"/>
        <v>12929</v>
      </c>
      <c r="C77" s="47">
        <f t="shared" si="6"/>
        <v>91474</v>
      </c>
      <c r="D77" s="47">
        <v>10703</v>
      </c>
      <c r="E77" s="47">
        <v>80759</v>
      </c>
      <c r="F77" s="47">
        <v>2226</v>
      </c>
      <c r="G77" s="47">
        <v>10715</v>
      </c>
      <c r="H77" s="47">
        <f t="shared" si="7"/>
        <v>2435</v>
      </c>
      <c r="I77" s="47">
        <f t="shared" si="7"/>
        <v>165269</v>
      </c>
      <c r="J77" s="65">
        <v>1761</v>
      </c>
      <c r="K77" s="65">
        <v>137753</v>
      </c>
      <c r="L77" s="67">
        <v>674</v>
      </c>
      <c r="M77" s="130">
        <v>27516</v>
      </c>
      <c r="N77" s="68"/>
      <c r="O77" s="69"/>
      <c r="P77" s="69"/>
      <c r="Q77" s="68"/>
      <c r="R77" s="70"/>
    </row>
    <row r="78" spans="1:18" ht="12.75">
      <c r="A78" s="71" t="s">
        <v>62</v>
      </c>
      <c r="B78" s="47">
        <f t="shared" si="6"/>
        <v>10560</v>
      </c>
      <c r="C78" s="47">
        <f t="shared" si="6"/>
        <v>69518</v>
      </c>
      <c r="D78" s="47">
        <v>8085</v>
      </c>
      <c r="E78" s="47">
        <v>56561</v>
      </c>
      <c r="F78" s="47">
        <v>2475</v>
      </c>
      <c r="G78" s="47">
        <v>12957</v>
      </c>
      <c r="H78" s="47">
        <f t="shared" si="7"/>
        <v>2202</v>
      </c>
      <c r="I78" s="47">
        <f t="shared" si="7"/>
        <v>140299</v>
      </c>
      <c r="J78" s="65">
        <v>1702</v>
      </c>
      <c r="K78" s="65">
        <v>123305</v>
      </c>
      <c r="L78" s="67">
        <v>500</v>
      </c>
      <c r="M78" s="130">
        <v>16994</v>
      </c>
      <c r="N78" s="68"/>
      <c r="O78" s="69"/>
      <c r="P78" s="69"/>
      <c r="Q78" s="68"/>
      <c r="R78" s="70"/>
    </row>
    <row r="79" spans="1:18" ht="12.75">
      <c r="A79" s="71" t="s">
        <v>63</v>
      </c>
      <c r="B79" s="47">
        <f t="shared" si="6"/>
        <v>17796</v>
      </c>
      <c r="C79" s="47">
        <f t="shared" si="6"/>
        <v>119403</v>
      </c>
      <c r="D79" s="47">
        <v>14256</v>
      </c>
      <c r="E79" s="47">
        <v>103771</v>
      </c>
      <c r="F79" s="47">
        <v>3540</v>
      </c>
      <c r="G79" s="47">
        <v>15632</v>
      </c>
      <c r="H79" s="47">
        <f t="shared" si="7"/>
        <v>2449</v>
      </c>
      <c r="I79" s="47">
        <f t="shared" si="7"/>
        <v>128721</v>
      </c>
      <c r="J79" s="65">
        <v>1841</v>
      </c>
      <c r="K79" s="65">
        <v>105911</v>
      </c>
      <c r="L79" s="67">
        <v>608</v>
      </c>
      <c r="M79" s="130">
        <v>22810</v>
      </c>
      <c r="N79" s="68"/>
      <c r="O79" s="69"/>
      <c r="P79" s="69"/>
      <c r="Q79" s="68"/>
      <c r="R79" s="70"/>
    </row>
    <row r="80" spans="1:18" ht="12.75">
      <c r="A80" s="46" t="s">
        <v>64</v>
      </c>
      <c r="B80" s="47">
        <f t="shared" si="6"/>
        <v>11846</v>
      </c>
      <c r="C80" s="47">
        <f t="shared" si="6"/>
        <v>83740</v>
      </c>
      <c r="D80" s="47">
        <v>8543</v>
      </c>
      <c r="E80" s="47">
        <v>68589</v>
      </c>
      <c r="F80" s="47">
        <v>3303</v>
      </c>
      <c r="G80" s="47">
        <v>15151</v>
      </c>
      <c r="H80" s="47">
        <f t="shared" si="7"/>
        <v>1828</v>
      </c>
      <c r="I80" s="47">
        <f t="shared" si="7"/>
        <v>106058</v>
      </c>
      <c r="J80" s="65">
        <v>1280</v>
      </c>
      <c r="K80" s="65">
        <v>86115</v>
      </c>
      <c r="L80" s="67">
        <v>548</v>
      </c>
      <c r="M80" s="130">
        <v>19943</v>
      </c>
      <c r="N80" s="68"/>
      <c r="O80" s="69"/>
      <c r="P80" s="69"/>
      <c r="Q80" s="68"/>
      <c r="R80" s="70"/>
    </row>
    <row r="81" spans="1:18" ht="12.75">
      <c r="A81" s="71" t="s">
        <v>65</v>
      </c>
      <c r="B81" s="47">
        <f t="shared" si="6"/>
        <v>8303</v>
      </c>
      <c r="C81" s="47">
        <f t="shared" si="6"/>
        <v>79128</v>
      </c>
      <c r="D81" s="47">
        <v>6261</v>
      </c>
      <c r="E81" s="47">
        <v>65082</v>
      </c>
      <c r="F81" s="47">
        <v>2042</v>
      </c>
      <c r="G81" s="47">
        <v>14046</v>
      </c>
      <c r="H81" s="47">
        <f t="shared" si="7"/>
        <v>1604</v>
      </c>
      <c r="I81" s="47">
        <f t="shared" si="7"/>
        <v>87067</v>
      </c>
      <c r="J81" s="65">
        <v>1146</v>
      </c>
      <c r="K81" s="65">
        <v>72637</v>
      </c>
      <c r="L81" s="67">
        <v>458</v>
      </c>
      <c r="M81" s="130">
        <v>14430</v>
      </c>
      <c r="N81" s="68"/>
      <c r="O81" s="69"/>
      <c r="P81" s="69"/>
      <c r="Q81" s="68"/>
      <c r="R81" s="70"/>
    </row>
    <row r="82" spans="1:18" ht="12.75">
      <c r="A82" s="73" t="s">
        <v>39</v>
      </c>
      <c r="B82" s="51">
        <f t="shared" si="6"/>
        <v>125509</v>
      </c>
      <c r="C82" s="51">
        <f t="shared" si="6"/>
        <v>864751</v>
      </c>
      <c r="D82" s="74">
        <v>98587</v>
      </c>
      <c r="E82" s="74">
        <v>738270</v>
      </c>
      <c r="F82" s="51">
        <v>26922</v>
      </c>
      <c r="G82" s="51">
        <v>126481</v>
      </c>
      <c r="H82" s="51">
        <f t="shared" si="7"/>
        <v>25673</v>
      </c>
      <c r="I82" s="51">
        <f t="shared" si="7"/>
        <v>1694509</v>
      </c>
      <c r="J82" s="76">
        <v>17970</v>
      </c>
      <c r="K82" s="77">
        <v>1402484</v>
      </c>
      <c r="L82" s="79">
        <v>7703</v>
      </c>
      <c r="M82" s="79">
        <v>292025</v>
      </c>
      <c r="N82" s="80"/>
      <c r="O82" s="54"/>
      <c r="P82" s="54"/>
      <c r="Q82" s="79"/>
      <c r="R82" s="70"/>
    </row>
    <row r="83" spans="1:18" ht="12.75">
      <c r="A83" s="73" t="s">
        <v>40</v>
      </c>
      <c r="B83" s="51">
        <f t="shared" si="6"/>
        <v>160682</v>
      </c>
      <c r="C83" s="51">
        <f t="shared" si="6"/>
        <v>1134222</v>
      </c>
      <c r="D83" s="74">
        <v>122060</v>
      </c>
      <c r="E83" s="74">
        <v>929515</v>
      </c>
      <c r="F83" s="74">
        <v>38622</v>
      </c>
      <c r="G83" s="74">
        <v>204707</v>
      </c>
      <c r="H83" s="51">
        <f t="shared" si="7"/>
        <v>24364</v>
      </c>
      <c r="I83" s="51">
        <f t="shared" si="7"/>
        <v>1557907</v>
      </c>
      <c r="J83" s="52">
        <v>19938</v>
      </c>
      <c r="K83" s="77">
        <v>1343134</v>
      </c>
      <c r="L83" s="79">
        <v>4426</v>
      </c>
      <c r="M83" s="74">
        <v>214773</v>
      </c>
      <c r="N83" s="80"/>
      <c r="O83" s="54"/>
      <c r="P83" s="54"/>
      <c r="Q83" s="79"/>
      <c r="R83" s="70"/>
    </row>
    <row r="84" spans="1:18" ht="12.75">
      <c r="A84" s="81" t="s">
        <v>41</v>
      </c>
      <c r="B84" s="51">
        <f t="shared" si="6"/>
        <v>243585</v>
      </c>
      <c r="C84" s="51">
        <f t="shared" si="6"/>
        <v>1575133</v>
      </c>
      <c r="D84" s="74">
        <v>184692</v>
      </c>
      <c r="E84" s="74">
        <v>1339384</v>
      </c>
      <c r="F84" s="74">
        <v>58893</v>
      </c>
      <c r="G84" s="74">
        <v>235749</v>
      </c>
      <c r="H84" s="51">
        <f t="shared" si="7"/>
        <v>20927</v>
      </c>
      <c r="I84" s="51">
        <f t="shared" si="7"/>
        <v>943189</v>
      </c>
      <c r="J84" s="52">
        <v>18438</v>
      </c>
      <c r="K84" s="77">
        <v>848534</v>
      </c>
      <c r="L84" s="79">
        <v>2489</v>
      </c>
      <c r="M84" s="74">
        <v>94655</v>
      </c>
      <c r="N84" s="80"/>
      <c r="O84" s="54"/>
      <c r="P84" s="54"/>
      <c r="Q84" s="79"/>
      <c r="R84" s="70"/>
    </row>
    <row r="85" spans="1:18" ht="12.75">
      <c r="A85" s="81" t="s">
        <v>42</v>
      </c>
      <c r="B85" s="51">
        <f t="shared" si="6"/>
        <v>191843</v>
      </c>
      <c r="C85" s="51">
        <f t="shared" si="6"/>
        <v>1076147</v>
      </c>
      <c r="D85" s="74">
        <v>154518</v>
      </c>
      <c r="E85" s="74">
        <v>942046</v>
      </c>
      <c r="F85" s="74">
        <v>37325</v>
      </c>
      <c r="G85" s="74">
        <v>134101</v>
      </c>
      <c r="H85" s="51">
        <f t="shared" si="7"/>
        <v>11672</v>
      </c>
      <c r="I85" s="51">
        <f t="shared" si="7"/>
        <v>468229</v>
      </c>
      <c r="J85" s="77">
        <v>11623</v>
      </c>
      <c r="K85" s="77">
        <v>467335</v>
      </c>
      <c r="L85" s="79">
        <v>49</v>
      </c>
      <c r="M85" s="82">
        <v>894</v>
      </c>
      <c r="N85" s="80"/>
      <c r="O85" s="54"/>
      <c r="P85" s="54"/>
      <c r="Q85" s="79"/>
      <c r="R85" s="70"/>
    </row>
    <row r="86" spans="1:18" ht="12.75">
      <c r="A86" s="5"/>
      <c r="B86" s="83"/>
      <c r="C86" s="84"/>
      <c r="D86" s="15"/>
      <c r="E86" s="85"/>
      <c r="F86" s="85"/>
      <c r="G86" s="85"/>
      <c r="H86" s="85"/>
      <c r="I86" s="85"/>
      <c r="J86" s="85"/>
      <c r="K86" s="15"/>
      <c r="L86" s="87"/>
      <c r="M86" s="87"/>
      <c r="N86" s="134"/>
      <c r="O86" s="67"/>
      <c r="P86" s="67"/>
      <c r="Q86" s="67"/>
      <c r="R86" s="70"/>
    </row>
    <row r="87" spans="2:18" ht="12.75">
      <c r="B87" s="102"/>
      <c r="C87" s="102"/>
      <c r="D87" s="102"/>
      <c r="E87" s="102"/>
      <c r="F87" s="113"/>
      <c r="G87" s="102"/>
      <c r="H87" s="102"/>
      <c r="I87" s="102"/>
      <c r="J87" s="94"/>
      <c r="K87" s="94"/>
      <c r="L87" s="95"/>
      <c r="M87" s="95"/>
      <c r="N87" s="94"/>
      <c r="O87" s="67"/>
      <c r="P87" s="67"/>
      <c r="Q87" s="67"/>
      <c r="R87" s="70"/>
    </row>
    <row r="88" spans="2:18" ht="12.75">
      <c r="B88" s="102"/>
      <c r="C88" s="102"/>
      <c r="D88" s="102"/>
      <c r="E88" s="102"/>
      <c r="F88" s="113"/>
      <c r="G88" s="102"/>
      <c r="H88" s="102"/>
      <c r="I88" s="102"/>
      <c r="J88" s="94"/>
      <c r="K88" s="94"/>
      <c r="L88" s="95"/>
      <c r="M88" s="95"/>
      <c r="N88" s="94"/>
      <c r="O88" s="67"/>
      <c r="P88" s="67"/>
      <c r="Q88" s="67"/>
      <c r="R88" s="70"/>
    </row>
    <row r="89" spans="2:18" ht="12.75">
      <c r="B89" s="102"/>
      <c r="C89" s="102"/>
      <c r="D89" s="102"/>
      <c r="E89" s="102"/>
      <c r="F89" s="113"/>
      <c r="G89" s="102"/>
      <c r="H89" s="102"/>
      <c r="I89" s="102"/>
      <c r="J89" s="94"/>
      <c r="K89" s="94"/>
      <c r="L89" s="95"/>
      <c r="M89" s="95"/>
      <c r="N89" s="94"/>
      <c r="O89" s="67"/>
      <c r="P89" s="67"/>
      <c r="Q89" s="67"/>
      <c r="R89" s="70"/>
    </row>
    <row r="90" spans="2:18" ht="12.75">
      <c r="B90" s="102"/>
      <c r="C90" s="102"/>
      <c r="D90" s="102"/>
      <c r="E90" s="102"/>
      <c r="F90" s="113"/>
      <c r="G90" s="102"/>
      <c r="H90" s="102"/>
      <c r="I90" s="102"/>
      <c r="J90" s="94"/>
      <c r="K90" s="94"/>
      <c r="L90" s="95"/>
      <c r="M90" s="95"/>
      <c r="N90" s="94"/>
      <c r="O90" s="67"/>
      <c r="P90" s="67"/>
      <c r="Q90" s="67"/>
      <c r="R90" s="70"/>
    </row>
    <row r="91" spans="2:18" ht="12.75">
      <c r="B91" s="102"/>
      <c r="C91" s="102"/>
      <c r="D91" s="102"/>
      <c r="E91" s="102"/>
      <c r="F91" s="113"/>
      <c r="G91" s="102"/>
      <c r="H91" s="102"/>
      <c r="I91" s="102"/>
      <c r="J91" s="94"/>
      <c r="K91" s="94"/>
      <c r="L91" s="95"/>
      <c r="M91" s="95"/>
      <c r="N91" s="94"/>
      <c r="O91" s="67"/>
      <c r="P91" s="67"/>
      <c r="Q91" s="67"/>
      <c r="R91" s="70"/>
    </row>
    <row r="92" spans="2:18" ht="12.75">
      <c r="B92" s="102"/>
      <c r="C92" s="102"/>
      <c r="D92" s="102"/>
      <c r="E92" s="102"/>
      <c r="F92" s="113"/>
      <c r="G92" s="102"/>
      <c r="H92" s="102"/>
      <c r="I92" s="102"/>
      <c r="J92" s="94"/>
      <c r="K92" s="94"/>
      <c r="L92" s="95"/>
      <c r="M92" s="95"/>
      <c r="N92" s="94"/>
      <c r="O92" s="67"/>
      <c r="P92" s="67"/>
      <c r="Q92" s="67"/>
      <c r="R92" s="70"/>
    </row>
  </sheetData>
  <mergeCells count="17">
    <mergeCell ref="B44:G44"/>
    <mergeCell ref="H44:M44"/>
    <mergeCell ref="O44:Q44"/>
    <mergeCell ref="B45:C45"/>
    <mergeCell ref="D45:E45"/>
    <mergeCell ref="F45:G45"/>
    <mergeCell ref="H45:I45"/>
    <mergeCell ref="J45:K45"/>
    <mergeCell ref="L45:M45"/>
    <mergeCell ref="B3:K3"/>
    <mergeCell ref="L3:Q3"/>
    <mergeCell ref="B5:C5"/>
    <mergeCell ref="D5:E5"/>
    <mergeCell ref="H5:I5"/>
    <mergeCell ref="J5:K5"/>
    <mergeCell ref="L5:N5"/>
    <mergeCell ref="O5:Q5"/>
  </mergeCells>
  <hyperlinks>
    <hyperlink ref="A34" location="'BSE SENSEX'!A1" display="SENSEX "/>
    <hyperlink ref="A35" location="'BSE TECK'!A1" display="BSE TECk "/>
    <hyperlink ref="A36" location="'BSE 100'!A1" display="BSE100 "/>
    <hyperlink ref="A37" location="'BSE SENSEX'!A1" display="SENSEX "/>
    <hyperlink ref="A38" location="'BSE 100'!A1" display="BSE100 "/>
    <hyperlink ref="A1" location="'Options time series-BSE '!A1" tooltip="Time Series on Sensex Futures" display="Stock Futures"/>
    <hyperlink ref="A30" location="'BSE FMC'!A1" tooltip="Time series on Stock Options" display="BSEFMC "/>
    <hyperlink ref="A32" location="'BSE HC'!A1" display="BSE HC "/>
    <hyperlink ref="A33" location="'BSE CG'!A1" display="BSE CG "/>
    <hyperlink ref="A5" location="'CNX Nifty Junior'!A1" tooltip="Time series on Stock Futures" display="CNX Nifty Junior"/>
    <hyperlink ref="A7" location="'S&amp;P CNX Defty'!A1" display="S&amp;P CNX Defty"/>
    <hyperlink ref="A8" location="'S&amp;P CNX NIFTY'!A1" display="S&amp;P CNX Nifty"/>
    <hyperlink ref="A29" location="'BSE CD'!A1" display="BSE CD "/>
    <hyperlink ref="F31" location="'Options time series-NSE '!A1" display="Stock Futures"/>
    <hyperlink ref="C27" location="'Options time series-NSE '!A1" display="Stock Options"/>
    <hyperlink ref="F33" location="'Options time series-NSE '!A1" display="Nifty Futures"/>
    <hyperlink ref="C30" location="'Options time series-NSE '!A1" display="Stock Options"/>
    <hyperlink ref="F32" location="'Options time series-NSE '!A1" display="Nifty Options"/>
    <hyperlink ref="F36" location="'Options time series-NSE '!A1" display="Stock Futures"/>
    <hyperlink ref="F38" location="'Options time series-NSE '!A1" display="Nifty Options"/>
    <hyperlink ref="F35" location="'Options time series-NSE '!A1" display="Nifty Options"/>
    <hyperlink ref="F34" location="'Options time series-NSE '!A1" display="Nifty Futures"/>
    <hyperlink ref="F39" location="'Options time series-NSE '!A1" display="Nifty Options"/>
    <hyperlink ref="F2" location="'Options time series-NSE '!A1" display="Nifty Futures"/>
    <hyperlink ref="D31" location="'BSE 500'!A1" display="BSE500 "/>
    <hyperlink ref="D32" location="'BSE CD'!A1" display="BSE CD "/>
    <hyperlink ref="D33" location="'BSE FMC'!A1" display="BSEFMC "/>
    <hyperlink ref="D1" location="'Options time series-BSE '!A1" display="Sensex Futures"/>
    <hyperlink ref="I1" location="'Options time series-NSE '!A1" display="Nifty Futures"/>
    <hyperlink ref="E5" location="'Options time series-NSE '!A1" display="Stock Futures"/>
    <hyperlink ref="C7" location="'Options time series-NSE '!A1" display="Stock Futures"/>
    <hyperlink ref="D4" location="'Options time series-NSE '!A1" display="Nifty Options"/>
    <hyperlink ref="C31" location="'BSE IT '!A1" display="BSE IT "/>
    <hyperlink ref="C32" location="'BSE FMC'!A1" display="BSEFMC "/>
    <hyperlink ref="C33" location="'BSE HC'!A1" display="BSE HC "/>
    <hyperlink ref="D7" location="'Options time series-NSE '!A1" display="Nifty Options"/>
    <hyperlink ref="C8" location="'Options time series-NSE '!A1" tooltip="Time series on Nifty Options" display="Stock Options"/>
    <hyperlink ref="E8" location="'Options time series-NSE '!A1" display="Nifty Options"/>
    <hyperlink ref="C37" location="'BSE SENSEX'!A1" display="SENSEX "/>
    <hyperlink ref="D30" location="'Options time series-NSE '!A1" display="Stock Options"/>
    <hyperlink ref="A27" location="'Options time series-BSE '!A1" tooltip="Time series on Stock Options" display="Stock Options"/>
    <hyperlink ref="A20" location="'CNX Nifty Junior'!A1" display="CNX Nifty Junior"/>
    <hyperlink ref="E7" location="'Options time series-NSE '!A1" display="Stock Futures"/>
    <hyperlink ref="G7" location="'Options time series-NSE '!A1" display="Stock Futures"/>
    <hyperlink ref="I7" location="'Options time series-NSE '!A1" display="Stock Futures"/>
    <hyperlink ref="K7" location="'Options time series-NSE '!A1" display="Stock Futures"/>
    <hyperlink ref="A40" location="'Options time series-BSE '!A1" tooltip="Time Series on Sensex Futures" display="Stock Futures"/>
    <hyperlink ref="A85" location="'BSE FMC'!A1" tooltip="Time series on Stock Options" display="BSEFMC "/>
    <hyperlink ref="A44" location="'CNX Nifty Junior'!A1" tooltip="Time series on Stock Futures" display="CNX Nifty Junior"/>
    <hyperlink ref="A46" location="'S&amp;P CNX Defty'!A1" display="S&amp;P CNX Defty"/>
    <hyperlink ref="A47" location="'S&amp;P CNX NIFTY'!A1" display="S&amp;P CNX Nifty"/>
    <hyperlink ref="A84" location="'BSE CD'!A1" display="BSE CD "/>
    <hyperlink ref="F86" location="'Options time series-NSE '!A1" display="Stock Futures"/>
    <hyperlink ref="F41" location="'Options time series-NSE '!A1" display="Nifty Futures"/>
    <hyperlink ref="D86" location="'BSE 500'!A1" display="BSE500 "/>
    <hyperlink ref="D40" location="'Options time series-BSE '!A1" display="Sensex Futures"/>
    <hyperlink ref="C46" location="'Options time series-NSE '!A1" display="Stock Futures"/>
    <hyperlink ref="D43" location="'Options time series-NSE '!A1" display="Nifty Options"/>
    <hyperlink ref="C86" location="'BSE IT '!A1" display="BSE IT "/>
    <hyperlink ref="D46" location="'Options time series-NSE '!A1" display="Nifty Options"/>
    <hyperlink ref="A82" location="'Options time series-BSE '!A1" tooltip="Time series on Stock Options" display="Stock Options"/>
    <hyperlink ref="A62" location="'CNX Nifty Junior'!A1" display="CNX Nifty Junior"/>
    <hyperlink ref="E46" location="'Options time series-NSE '!A1" display="Stock Futures"/>
    <hyperlink ref="G46" location="'Options time series-NSE '!A1" display="Stock Futures"/>
    <hyperlink ref="H46" location="'Options time series-NSE '!A1" display="Nifty Options"/>
    <hyperlink ref="I46" location="'Options time series-NSE '!A1" display="Stock Futures"/>
    <hyperlink ref="J46" location="'Options time series-NSE '!A1" display="Nifty Options"/>
    <hyperlink ref="K46" location="'Options time series-NSE '!A1" display="Stock Futures"/>
    <hyperlink ref="M46" location="'Options time series-NSE '!A1" display="Stock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2007-06-08T10:44:23Z</dcterms:created>
  <dcterms:modified xsi:type="dcterms:W3CDTF">2007-06-08T10:45:27Z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