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Index" sheetId="1" r:id="rId1"/>
    <sheet name="Table-13a" sheetId="2" r:id="rId2"/>
    <sheet name="Table-13b" sheetId="3" r:id="rId3"/>
    <sheet name="Table-13c" sheetId="4" r:id="rId4"/>
    <sheet name="Table-13d" sheetId="5" r:id="rId5"/>
    <sheet name="Table-13e" sheetId="6" r:id="rId6"/>
    <sheet name="Table-13f" sheetId="7" r:id="rId7"/>
    <sheet name="Table-13g" sheetId="8" r:id="rId8"/>
    <sheet name="Table-13h" sheetId="9" r:id="rId9"/>
    <sheet name="Table-13i" sheetId="10" r:id="rId10"/>
    <sheet name="Table-13j" sheetId="11" r:id="rId11"/>
    <sheet name="Table-13k" sheetId="12" r:id="rId12"/>
    <sheet name="Table-13l" sheetId="13" r:id="rId13"/>
    <sheet name="Table-13m" sheetId="14" r:id="rId14"/>
    <sheet name="Table-13n" sheetId="15" r:id="rId15"/>
    <sheet name="Table-13o" sheetId="16" r:id="rId16"/>
    <sheet name="Table-13p" sheetId="17" r:id="rId17"/>
    <sheet name="Table-13q" sheetId="18" r:id="rId18"/>
    <sheet name="Table-13r" sheetId="19" r:id="rId19"/>
  </sheets>
  <definedNames/>
  <calcPr calcMode="autoNoTable" fullCalcOnLoad="1" iterate="1" iterateCount="1" iterateDelta="0"/>
</workbook>
</file>

<file path=xl/sharedStrings.xml><?xml version="1.0" encoding="utf-8"?>
<sst xmlns="http://schemas.openxmlformats.org/spreadsheetml/2006/main" count="2144" uniqueCount="713">
  <si>
    <t>(a) Mobilisation of Resources from the Primary Market (Institution-Wise)</t>
  </si>
  <si>
    <t>Item</t>
  </si>
  <si>
    <t>2006-07(P)</t>
  </si>
  <si>
    <t>2005-06(P)</t>
  </si>
  <si>
    <t>2004-05(P)</t>
  </si>
  <si>
    <t>2003-04(P)</t>
  </si>
  <si>
    <t xml:space="preserve">         2002-03 (P)</t>
  </si>
  <si>
    <t xml:space="preserve">             2001-02 </t>
  </si>
  <si>
    <t xml:space="preserve"> 2000-01</t>
  </si>
  <si>
    <t>1999-00</t>
  </si>
  <si>
    <t>No. of</t>
  </si>
  <si>
    <t>Amount</t>
  </si>
  <si>
    <t>issues</t>
  </si>
  <si>
    <t>(Rs.crore)</t>
  </si>
  <si>
    <t>A. Prospectus and Rights</t>
  </si>
  <si>
    <t xml:space="preserve">   1. Private Sector (a+b)</t>
  </si>
  <si>
    <t>(56.9)</t>
  </si>
  <si>
    <t>(70.9)</t>
  </si>
  <si>
    <t>(-5.1)</t>
  </si>
  <si>
    <t xml:space="preserve">         a. Financial</t>
  </si>
  <si>
    <t xml:space="preserve">         b. Non-financial</t>
  </si>
  <si>
    <t xml:space="preserve">   2. Public Sector (a+b)</t>
  </si>
  <si>
    <t>(-31.2)</t>
  </si>
  <si>
    <t>(33.2)</t>
  </si>
  <si>
    <t>(-3.6)</t>
  </si>
  <si>
    <t>(-42.3)</t>
  </si>
  <si>
    <t xml:space="preserve">         a. Public Sector Undertakings</t>
  </si>
  <si>
    <t>-</t>
  </si>
  <si>
    <t xml:space="preserve">         b. Government Companies</t>
  </si>
  <si>
    <t xml:space="preserve">         c. Banks/Financial Institutions</t>
  </si>
  <si>
    <t xml:space="preserve">   3. Sub Total (1+2)</t>
  </si>
  <si>
    <t>(23.1)</t>
  </si>
  <si>
    <t>(178.8)</t>
  </si>
  <si>
    <t>(47.7)</t>
  </si>
  <si>
    <t>(-17.4)</t>
  </si>
  <si>
    <t>(-17.7)</t>
  </si>
  <si>
    <t>B. Private Placement</t>
  </si>
  <si>
    <t xml:space="preserve">   1. Private Sector </t>
  </si>
  <si>
    <t>(92.1)</t>
  </si>
  <si>
    <t>(-40.7)</t>
  </si>
  <si>
    <t xml:space="preserve">       a. Financial</t>
  </si>
  <si>
    <t xml:space="preserve">       b. Non-financial</t>
  </si>
  <si>
    <t xml:space="preserve">   2. Public Sector </t>
  </si>
  <si>
    <t>(5.9)</t>
  </si>
  <si>
    <t xml:space="preserve">        a. Financial</t>
  </si>
  <si>
    <t xml:space="preserve">        b. Non-financial</t>
  </si>
  <si>
    <t xml:space="preserve">   3. Sub-Total (1+2)</t>
  </si>
  <si>
    <t>(30.5)</t>
  </si>
  <si>
    <t>(-11.5)</t>
  </si>
  <si>
    <t>C. Total (A+B)</t>
  </si>
  <si>
    <t>Memo Item: Euro Issues</t>
  </si>
  <si>
    <t>(8.2)</t>
  </si>
  <si>
    <t>(-9.6)</t>
  </si>
  <si>
    <t>(43.6)</t>
  </si>
  <si>
    <t>(-43.2)</t>
  </si>
  <si>
    <t xml:space="preserve"> Note :These data from RBI sources differ some what from those from the SEBI sources presented in Tables.15(c) ,15(d),15(e),15(f)</t>
  </si>
  <si>
    <t xml:space="preserve">              Figures in brackets are percentage variations over the comparable period of the previous year.</t>
  </si>
  <si>
    <t>(-) : Negligible    (. . . ) : Not available</t>
  </si>
  <si>
    <t>Source: RBI Annual Report (Various issues)</t>
  </si>
  <si>
    <t>Table 13 : Capital Market</t>
  </si>
  <si>
    <t>(b) : New Capital Issues by Non-Government Public Limited Companies</t>
  </si>
  <si>
    <t>Security &amp; type of Issue</t>
  </si>
  <si>
    <t>April-September</t>
  </si>
  <si>
    <t>2006-07</t>
  </si>
  <si>
    <t>2005-06</t>
  </si>
  <si>
    <t>2004-05</t>
  </si>
  <si>
    <t>2003-04</t>
  </si>
  <si>
    <t xml:space="preserve">                                    2002-03</t>
  </si>
  <si>
    <t>2001-02</t>
  </si>
  <si>
    <t>2007-08</t>
  </si>
  <si>
    <t>No.of</t>
  </si>
  <si>
    <t>Issues</t>
  </si>
  <si>
    <t>(1)</t>
  </si>
  <si>
    <t>(2)</t>
  </si>
  <si>
    <t>(3)</t>
  </si>
  <si>
    <t>(5)</t>
  </si>
  <si>
    <t>Equity Shares</t>
  </si>
  <si>
    <t>(391.3)</t>
  </si>
  <si>
    <t>(654.3)</t>
  </si>
  <si>
    <t xml:space="preserve">      Prospectus</t>
  </si>
  <si>
    <t>(9)</t>
  </si>
  <si>
    <t>(1087.4)</t>
  </si>
  <si>
    <t>(201.0)</t>
  </si>
  <si>
    <t>(653.7)</t>
  </si>
  <si>
    <t xml:space="preserve">      Rights</t>
  </si>
  <si>
    <t>(190.3)</t>
  </si>
  <si>
    <t>(0.6)</t>
  </si>
  <si>
    <t>Preference Shares</t>
  </si>
  <si>
    <t>Debentures</t>
  </si>
  <si>
    <t xml:space="preserve">     Prospectus</t>
  </si>
  <si>
    <r>
      <t xml:space="preserve">     Rights </t>
    </r>
    <r>
      <rPr>
        <i/>
        <sz val="10"/>
        <color indexed="8"/>
        <rFont val="Arial"/>
        <family val="2"/>
      </rPr>
      <t>of which</t>
    </r>
  </si>
  <si>
    <t xml:space="preserve">  Convertible</t>
  </si>
  <si>
    <t xml:space="preserve">     Rights</t>
  </si>
  <si>
    <t xml:space="preserve">  Non-convertible</t>
  </si>
  <si>
    <t>Bonds</t>
  </si>
  <si>
    <t>Total</t>
  </si>
  <si>
    <t xml:space="preserve">  Note :  I.Figure in brackets indicate data in respect of premium on capital issues which are included in respective totals.</t>
  </si>
  <si>
    <t>Source: Reserve Bank of India Bulletins</t>
  </si>
  <si>
    <t xml:space="preserve"> (c): Capital Raised: Instrument-Wise</t>
  </si>
  <si>
    <t>( Rs.crore)</t>
  </si>
  <si>
    <t>Year/ Month</t>
  </si>
  <si>
    <t>Instrument Wise</t>
  </si>
  <si>
    <t xml:space="preserve"> -----------------------------------------</t>
  </si>
  <si>
    <t>----------------------------------------------------------------------------------------------------------------------------------------------------------</t>
  </si>
  <si>
    <t xml:space="preserve"> -----------------------------------------------</t>
  </si>
  <si>
    <t>Equities</t>
  </si>
  <si>
    <t>CCPS</t>
  </si>
  <si>
    <t>Others</t>
  </si>
  <si>
    <t xml:space="preserve"> -------------------------------------</t>
  </si>
  <si>
    <t xml:space="preserve"> ---------------------------------------------</t>
  </si>
  <si>
    <t xml:space="preserve"> ----------------------------------------------</t>
  </si>
  <si>
    <t>At Par</t>
  </si>
  <si>
    <t>At Premium</t>
  </si>
  <si>
    <t>Number</t>
  </si>
  <si>
    <t>October-07</t>
  </si>
  <si>
    <t>September-07</t>
  </si>
  <si>
    <t>August-07</t>
  </si>
  <si>
    <t>July-07</t>
  </si>
  <si>
    <t>June-07</t>
  </si>
  <si>
    <t>May-07</t>
  </si>
  <si>
    <t>April-07</t>
  </si>
  <si>
    <t>March-07</t>
  </si>
  <si>
    <t>February-07</t>
  </si>
  <si>
    <t>January-07</t>
  </si>
  <si>
    <t>December-06</t>
  </si>
  <si>
    <t>November-06</t>
  </si>
  <si>
    <t>October-06</t>
  </si>
  <si>
    <t>September-06$</t>
  </si>
  <si>
    <t>August-06</t>
  </si>
  <si>
    <t>July-06</t>
  </si>
  <si>
    <t>Jun-06</t>
  </si>
  <si>
    <t>May-06</t>
  </si>
  <si>
    <t>April-06</t>
  </si>
  <si>
    <t>2005-06$</t>
  </si>
  <si>
    <t>2002-03</t>
  </si>
  <si>
    <t>2000-01</t>
  </si>
  <si>
    <t>1998-99</t>
  </si>
  <si>
    <t>1997-98</t>
  </si>
  <si>
    <t>1996-97</t>
  </si>
  <si>
    <t>1995-96</t>
  </si>
  <si>
    <t>1994-95</t>
  </si>
  <si>
    <t>1993-94</t>
  </si>
  <si>
    <t>Note: Instrument-wise break up may not tally to total number of issues, as for one issue there could be more than one instruments.</t>
  </si>
  <si>
    <t xml:space="preserve">        Blanks means not available      $: Revised Figures</t>
  </si>
  <si>
    <t xml:space="preserve">        Others includes among other instruments, PCDs,FCDs,NCDs,OCCPs and OFCDs.</t>
  </si>
  <si>
    <t xml:space="preserve">         FCDs:Fully convertible debentures,PCDs: Partly convertible debentures, NCDs: Non-convertible debentures, OFCDs: Optionally fully convrtible debentures and OCCPS : Optionally convertible cumulative preference shares.</t>
  </si>
  <si>
    <t>Source: SEBI Bulletin.</t>
  </si>
  <si>
    <t xml:space="preserve"> (d): Capital Raised: Category- Wise, Issuer Type and Sector- Wise </t>
  </si>
  <si>
    <t>Category- Wise</t>
  </si>
  <si>
    <t>Issuer Type</t>
  </si>
  <si>
    <t>Sector-Wise</t>
  </si>
  <si>
    <t xml:space="preserve"> ------------------------------------</t>
  </si>
  <si>
    <t xml:space="preserve"> --------------------------------------------</t>
  </si>
  <si>
    <t>---------------------------------------</t>
  </si>
  <si>
    <t>-------------------------------------</t>
  </si>
  <si>
    <t>Public</t>
  </si>
  <si>
    <t>Rights</t>
  </si>
  <si>
    <t>Listed</t>
  </si>
  <si>
    <t>IPOs</t>
  </si>
  <si>
    <t>Private*</t>
  </si>
  <si>
    <t xml:space="preserve"> ---------------------------------------</t>
  </si>
  <si>
    <t>September-06</t>
  </si>
  <si>
    <t>June-06</t>
  </si>
  <si>
    <t>na</t>
  </si>
  <si>
    <t xml:space="preserve">         * Joint sector issues, if any, have been clubbed with private sector for the respective period.</t>
  </si>
  <si>
    <t xml:space="preserve"> (e): Capital Raised: Region-Wise </t>
  </si>
  <si>
    <t>Region- Wise</t>
  </si>
  <si>
    <t>-----------------------------------------------------------------------------------</t>
  </si>
  <si>
    <t>-----------------------</t>
  </si>
  <si>
    <t>Northern</t>
  </si>
  <si>
    <t>Eastern</t>
  </si>
  <si>
    <t>Western</t>
  </si>
  <si>
    <t>Southern</t>
  </si>
  <si>
    <t xml:space="preserve"> ----------------------------------------</t>
  </si>
  <si>
    <t>January-2007</t>
  </si>
  <si>
    <t>Note: Blank means not available</t>
  </si>
  <si>
    <t xml:space="preserve"> (f): Capital Raised:Industry-Wise Classification</t>
  </si>
  <si>
    <t>Industry</t>
  </si>
  <si>
    <t>Oct-07</t>
  </si>
  <si>
    <t>Oct-06</t>
  </si>
  <si>
    <t>Banking/FIs</t>
  </si>
  <si>
    <t>Cement and Construction</t>
  </si>
  <si>
    <t>Chemical</t>
  </si>
  <si>
    <t>Electronics</t>
  </si>
  <si>
    <t>Engineering</t>
  </si>
  <si>
    <t>Entertainment</t>
  </si>
  <si>
    <t>Finance</t>
  </si>
  <si>
    <t>Food Processing</t>
  </si>
  <si>
    <t>Health Care</t>
  </si>
  <si>
    <t>IT</t>
  </si>
  <si>
    <t>Paper &amp; Pulp</t>
  </si>
  <si>
    <t>Plastic</t>
  </si>
  <si>
    <t>Power</t>
  </si>
  <si>
    <t>Printing</t>
  </si>
  <si>
    <t>Telecommunication</t>
  </si>
  <si>
    <t>Textile</t>
  </si>
  <si>
    <t xml:space="preserve"> (g) : Business Growth of Capital Market Segment of National Stock Exchange</t>
  </si>
  <si>
    <t>Month/Year</t>
  </si>
  <si>
    <t xml:space="preserve">No. of </t>
  </si>
  <si>
    <t>Traded</t>
  </si>
  <si>
    <t>Turnover</t>
  </si>
  <si>
    <t xml:space="preserve">Average </t>
  </si>
  <si>
    <t>Demat</t>
  </si>
  <si>
    <t>Market</t>
  </si>
  <si>
    <t>companies</t>
  </si>
  <si>
    <t>trading</t>
  </si>
  <si>
    <t>companies/</t>
  </si>
  <si>
    <t>trades</t>
  </si>
  <si>
    <t>quantity</t>
  </si>
  <si>
    <t>(Rs crore)</t>
  </si>
  <si>
    <t>daily</t>
  </si>
  <si>
    <t>trade</t>
  </si>
  <si>
    <t>securities</t>
  </si>
  <si>
    <t>turnover</t>
  </si>
  <si>
    <t>capitalisation</t>
  </si>
  <si>
    <t>listed *</t>
  </si>
  <si>
    <t>permitted to</t>
  </si>
  <si>
    <t>available</t>
  </si>
  <si>
    <t>days</t>
  </si>
  <si>
    <t>(million)</t>
  </si>
  <si>
    <t>size</t>
  </si>
  <si>
    <t>traded</t>
  </si>
  <si>
    <t>(Rs crore) *</t>
  </si>
  <si>
    <t>trade $</t>
  </si>
  <si>
    <t>for trading*@</t>
  </si>
  <si>
    <t>(Rs)</t>
  </si>
  <si>
    <t>November-07</t>
  </si>
  <si>
    <t>Februry-07</t>
  </si>
  <si>
    <t xml:space="preserve"> 2001-02</t>
  </si>
  <si>
    <t xml:space="preserve"> 1999-00</t>
  </si>
  <si>
    <t xml:space="preserve"> 1998-99</t>
  </si>
  <si>
    <t xml:space="preserve"> 1997-98</t>
  </si>
  <si>
    <t xml:space="preserve"> 1996-97</t>
  </si>
  <si>
    <t xml:space="preserve"> 1995-96</t>
  </si>
  <si>
    <t>Nov 94-Mar 95</t>
  </si>
  <si>
    <t xml:space="preserve"> * : At the end of the period,         na : Not available</t>
  </si>
  <si>
    <t xml:space="preserve"> @ : Excludes suspended securities</t>
  </si>
  <si>
    <t xml:space="preserve">       $  Permitted to trade are those securities not listed in the NSE</t>
  </si>
  <si>
    <t>Source: SEBI Bulletin; NSE News</t>
  </si>
  <si>
    <t>With effect from April 2005 number of securities traded are provided instead of number of companies</t>
  </si>
  <si>
    <t>(h) : Business Growth on the Wholesale Debt Segment of NSE</t>
  </si>
  <si>
    <t>Month / Year</t>
  </si>
  <si>
    <t>Number of</t>
  </si>
  <si>
    <t>Average daily</t>
  </si>
  <si>
    <t xml:space="preserve"> (Rs. Crore)</t>
  </si>
  <si>
    <t>trade size</t>
  </si>
  <si>
    <t>(4)</t>
  </si>
  <si>
    <t>(6)</t>
  </si>
  <si>
    <t>2007-08 so far</t>
  </si>
  <si>
    <t>October -06</t>
  </si>
  <si>
    <t>Jun 94- Mar 95</t>
  </si>
  <si>
    <t>Source : NSE News (Various issues)</t>
  </si>
  <si>
    <t>(i) : Settlement Statistics of NSE</t>
  </si>
  <si>
    <t xml:space="preserve">                                                                                                                                                                                                                                                               </t>
  </si>
  <si>
    <t>No.of trades</t>
  </si>
  <si>
    <t>Quantity of</t>
  </si>
  <si>
    <t>Per cent of</t>
  </si>
  <si>
    <t>Total turnover</t>
  </si>
  <si>
    <t>Value of</t>
  </si>
  <si>
    <t>Percentage</t>
  </si>
  <si>
    <t>Delivered</t>
  </si>
  <si>
    <t xml:space="preserve">Per cent of </t>
  </si>
  <si>
    <t>Short delivery</t>
  </si>
  <si>
    <t>Per cent</t>
  </si>
  <si>
    <t>Funds</t>
  </si>
  <si>
    <t xml:space="preserve"> (million)</t>
  </si>
  <si>
    <t>Shares</t>
  </si>
  <si>
    <t>delivered</t>
  </si>
  <si>
    <t xml:space="preserve"> (Rs. crore)</t>
  </si>
  <si>
    <t>of delivered</t>
  </si>
  <si>
    <t>quantity in</t>
  </si>
  <si>
    <t>demat deliver-</t>
  </si>
  <si>
    <t>Value</t>
  </si>
  <si>
    <t>demat</t>
  </si>
  <si>
    <t xml:space="preserve"> (auctioned</t>
  </si>
  <si>
    <t>of short</t>
  </si>
  <si>
    <t>Pay in</t>
  </si>
  <si>
    <t>to value of</t>
  </si>
  <si>
    <t>demat mode</t>
  </si>
  <si>
    <t>ed quantity to</t>
  </si>
  <si>
    <t xml:space="preserve"> Demat mode</t>
  </si>
  <si>
    <t>quantity)</t>
  </si>
  <si>
    <t>delivery to</t>
  </si>
  <si>
    <t>to traded</t>
  </si>
  <si>
    <t>shares</t>
  </si>
  <si>
    <t>total delivered</t>
  </si>
  <si>
    <t xml:space="preserve">value to total </t>
  </si>
  <si>
    <t>delivery</t>
  </si>
  <si>
    <t>delivered value</t>
  </si>
  <si>
    <t>(10)</t>
  </si>
  <si>
    <t>(11)</t>
  </si>
  <si>
    <t>(12)</t>
  </si>
  <si>
    <t>(13)</t>
  </si>
  <si>
    <t>(14)</t>
  </si>
  <si>
    <t>(15)</t>
  </si>
  <si>
    <t xml:space="preserve">Nov 94-Mar 95 </t>
  </si>
  <si>
    <t>Source: SEBI Bulletin: Vol.5.Number 1 (January).</t>
  </si>
  <si>
    <t xml:space="preserve">(j) : Trade and Settlement Statistics of Bombay Stock Exchange </t>
  </si>
  <si>
    <t>Total deliveries</t>
  </si>
  <si>
    <t>Per cent of total turnover</t>
  </si>
  <si>
    <t>average daily</t>
  </si>
  <si>
    <t>---------------------------------------------</t>
  </si>
  <si>
    <t>--------------------------------------------</t>
  </si>
  <si>
    <t xml:space="preserve"> listed *</t>
  </si>
  <si>
    <t>(lakhs)</t>
  </si>
  <si>
    <t>(estimated)</t>
  </si>
  <si>
    <t>No.of shares</t>
  </si>
  <si>
    <t>(crore)</t>
  </si>
  <si>
    <t xml:space="preserve">(Rs crore) </t>
  </si>
  <si>
    <t xml:space="preserve"> (crore)</t>
  </si>
  <si>
    <t>Jun-07</t>
  </si>
  <si>
    <t>March -2007</t>
  </si>
  <si>
    <t>February-2007</t>
  </si>
  <si>
    <t>March-06</t>
  </si>
  <si>
    <t>February-06</t>
  </si>
  <si>
    <t>January-06</t>
  </si>
  <si>
    <t>December-05</t>
  </si>
  <si>
    <t>November-05</t>
  </si>
  <si>
    <t>October-05</t>
  </si>
  <si>
    <t>September-05</t>
  </si>
  <si>
    <t>August-05</t>
  </si>
  <si>
    <t>July-05</t>
  </si>
  <si>
    <t>June-05</t>
  </si>
  <si>
    <t>May-05</t>
  </si>
  <si>
    <t>April-05</t>
  </si>
  <si>
    <t>1993-92</t>
  </si>
  <si>
    <t>1992-93</t>
  </si>
  <si>
    <t>Source: SEBI Bulletin:</t>
  </si>
  <si>
    <t>* : Cumulative from January</t>
  </si>
  <si>
    <t xml:space="preserve">(k) : Investment by Foreign Institutional Investors in Secondary Market </t>
  </si>
  <si>
    <t>Month</t>
  </si>
  <si>
    <t xml:space="preserve">    FIIs purchases</t>
  </si>
  <si>
    <t>FIIs sales</t>
  </si>
  <si>
    <t xml:space="preserve">Net FIIs </t>
  </si>
  <si>
    <t>FIIs purchases</t>
  </si>
  <si>
    <t>registered</t>
  </si>
  <si>
    <t>in secondary</t>
  </si>
  <si>
    <t>investment in</t>
  </si>
  <si>
    <t xml:space="preserve">investment </t>
  </si>
  <si>
    <t>FIIs</t>
  </si>
  <si>
    <t>market in BSE</t>
  </si>
  <si>
    <t>secondary</t>
  </si>
  <si>
    <t>market</t>
  </si>
  <si>
    <t>market (Debt)</t>
  </si>
  <si>
    <t>market in</t>
  </si>
  <si>
    <t>(Equity)</t>
  </si>
  <si>
    <t>market (Equity)</t>
  </si>
  <si>
    <t>(All-India)</t>
  </si>
  <si>
    <t>BSE</t>
  </si>
  <si>
    <t xml:space="preserve">2006-07 </t>
  </si>
  <si>
    <t>Feb-07</t>
  </si>
  <si>
    <t>jan-07</t>
  </si>
  <si>
    <t>Dec-06</t>
  </si>
  <si>
    <t>Nov-06</t>
  </si>
  <si>
    <t>Sep-06</t>
  </si>
  <si>
    <t>Aug-06</t>
  </si>
  <si>
    <t>Jul-06</t>
  </si>
  <si>
    <t>Mar-06</t>
  </si>
  <si>
    <t>Feb-06</t>
  </si>
  <si>
    <t>jan-06</t>
  </si>
  <si>
    <t>Dec-05</t>
  </si>
  <si>
    <t>Nov-05</t>
  </si>
  <si>
    <t>Oct-05</t>
  </si>
  <si>
    <t>Sep-05</t>
  </si>
  <si>
    <t>Aug-05</t>
  </si>
  <si>
    <t>Jul-05</t>
  </si>
  <si>
    <t>Jun-05</t>
  </si>
  <si>
    <t>Apr-05</t>
  </si>
  <si>
    <t>Source : The BSE Stock Exchange Review (Various issues) (Mumbai)/ Key Statistics</t>
  </si>
  <si>
    <t xml:space="preserve">(l) : Growth of Derivatives Segment in National Stock Exchange </t>
  </si>
  <si>
    <t>Index Options</t>
  </si>
  <si>
    <t>Stock Options</t>
  </si>
  <si>
    <t>Index Futures</t>
  </si>
  <si>
    <t>Stock Futures</t>
  </si>
  <si>
    <t xml:space="preserve"> Interest Rate Futures</t>
  </si>
  <si>
    <t>Call</t>
  </si>
  <si>
    <t>Put</t>
  </si>
  <si>
    <t>----------------------------------------</t>
  </si>
  <si>
    <t xml:space="preserve">  ----------------------------------------------</t>
  </si>
  <si>
    <t xml:space="preserve">  -------------------------------------------</t>
  </si>
  <si>
    <t xml:space="preserve"> ------------------------------------------</t>
  </si>
  <si>
    <t xml:space="preserve"> -----------------------------</t>
  </si>
  <si>
    <t xml:space="preserve">Number of </t>
  </si>
  <si>
    <t>Notional</t>
  </si>
  <si>
    <t>contracts</t>
  </si>
  <si>
    <t xml:space="preserve"> 2000-01 (Jun-Mar)</t>
  </si>
  <si>
    <t>Notes :  NSE Index Futures, Stocks futures, Index Options and Stock Options were introduced in June 2000, November 2001, June 2001and July 2001 respectively.</t>
  </si>
  <si>
    <t xml:space="preserve">               Notional Turnover = (Strike price + Premium) * Quantity</t>
  </si>
  <si>
    <t>Source: SEBI Bulletin: Vol.3.Number 8 (August) and NSE news</t>
  </si>
  <si>
    <t xml:space="preserve">              (-) Means the period when Derivative trade was not operational.</t>
  </si>
  <si>
    <t xml:space="preserve">(m) : Growth of Derivatives Segment in Bombay Stock Exchange </t>
  </si>
  <si>
    <t>Sensex Futures Series</t>
  </si>
  <si>
    <t>Sensex Options Series</t>
  </si>
  <si>
    <t>-------------------------------------------</t>
  </si>
  <si>
    <t>----------------------</t>
  </si>
  <si>
    <t>Average</t>
  </si>
  <si>
    <t>value of</t>
  </si>
  <si>
    <t>Nov-07</t>
  </si>
  <si>
    <t>Mar-07</t>
  </si>
  <si>
    <t xml:space="preserve"> (-) Means the period when Derivative trade was not operational.</t>
  </si>
  <si>
    <t>Notes : In BSE Sensex futures, Sensex options, Stock options and Stock futures were introduced in April 2001, June 2001, July 2001 and November 2001 respectively.</t>
  </si>
  <si>
    <t>Source: SEBI Bulletin: Vol.5.Number 1 (January) and Key Statistics BSE</t>
  </si>
  <si>
    <t>(n) : Resource Mobilisation by Mutual Funds - Category -wise</t>
  </si>
  <si>
    <t>(Net of Repurchases)</t>
  </si>
  <si>
    <t>(Rupees Crore)</t>
  </si>
  <si>
    <t>Year</t>
  </si>
  <si>
    <t>Bank</t>
  </si>
  <si>
    <t>FIs</t>
  </si>
  <si>
    <t>Sub-Total</t>
  </si>
  <si>
    <t>UTI</t>
  </si>
  <si>
    <t xml:space="preserve">Private </t>
  </si>
  <si>
    <t>Grand</t>
  </si>
  <si>
    <t>(April - March)</t>
  </si>
  <si>
    <t>Sponsored</t>
  </si>
  <si>
    <t>(2+3)</t>
  </si>
  <si>
    <t>(4+5)</t>
  </si>
  <si>
    <t>Sector MF</t>
  </si>
  <si>
    <t>-3043*</t>
  </si>
  <si>
    <t>1991-92</t>
  </si>
  <si>
    <t>1990-91</t>
  </si>
  <si>
    <t>1989-90</t>
  </si>
  <si>
    <t>1988-89</t>
  </si>
  <si>
    <t>1987-88</t>
  </si>
  <si>
    <t>1986-87</t>
  </si>
  <si>
    <t>*  Exclude re-investment sale.</t>
  </si>
  <si>
    <t xml:space="preserve"> (-) means not available</t>
  </si>
  <si>
    <t>Notes : Data exclude amount mobilised by off-shore funds and through roll-over schemes.</t>
  </si>
  <si>
    <t xml:space="preserve">               For UTI, the figures are gross value (with premium) of net sales under all domestic schemes and for other mutual funds, figure</t>
  </si>
  <si>
    <t xml:space="preserve">               represent net sales under all on-going schemes.</t>
  </si>
  <si>
    <t>Source : AMFI site (www.amfi.com), Handbook of Statistics on Indian Economy</t>
  </si>
  <si>
    <t xml:space="preserve">(o) : Accretion of Funds with Mutual Funds : Details of Sales and Purchases </t>
  </si>
  <si>
    <t>Asset under</t>
  </si>
  <si>
    <t>---------------------</t>
  </si>
  <si>
    <t>------------------</t>
  </si>
  <si>
    <t>management</t>
  </si>
  <si>
    <t xml:space="preserve">          ----------------------------------------------------</t>
  </si>
  <si>
    <t>-----------------</t>
  </si>
  <si>
    <t>Sale</t>
  </si>
  <si>
    <t>Purchase</t>
  </si>
  <si>
    <t>Net</t>
  </si>
  <si>
    <t>31-11-2007</t>
  </si>
  <si>
    <t>31-10-2006</t>
  </si>
  <si>
    <t>31.03.2007</t>
  </si>
  <si>
    <t>31.03.2006</t>
  </si>
  <si>
    <t>A. UTI</t>
  </si>
  <si>
    <t>B. Bank sponsored</t>
  </si>
  <si>
    <t>C. Institution Sponsored</t>
  </si>
  <si>
    <t>D. Private Sector</t>
  </si>
  <si>
    <t xml:space="preserve">     i. Indian</t>
  </si>
  <si>
    <t xml:space="preserve">    ii. Foreign</t>
  </si>
  <si>
    <t xml:space="preserve">     iii. Joint ventures</t>
  </si>
  <si>
    <t xml:space="preserve">          predominently Indian</t>
  </si>
  <si>
    <t xml:space="preserve">     iv. Joint ventures</t>
  </si>
  <si>
    <r>
      <t xml:space="preserve">          predominently foreign</t>
    </r>
    <r>
      <rPr>
        <b/>
        <sz val="10"/>
        <rFont val="Arial"/>
        <family val="2"/>
      </rPr>
      <t>@</t>
    </r>
  </si>
  <si>
    <t>Grand Total (A+B+C+D)</t>
  </si>
  <si>
    <t>* Figures for corresponding period of last year include the figures of the erstwhile Unit Trust of India (undivided) and hence not strictly comparable.</t>
  </si>
  <si>
    <t>@ The number of funds have come down from 11 to 10 consequent to the take over of all schemes of Alliance Mutual Fund by Birla Sun Life Mutual Fund w.e.f September 24,2005.</t>
  </si>
  <si>
    <t>Data are provisional and hence subject to revision.</t>
  </si>
  <si>
    <t>Source : AMFI Site (www.amfi.com)</t>
  </si>
  <si>
    <t xml:space="preserve"> (p) : Resources Mobilised by Mutual Funds</t>
  </si>
  <si>
    <t>Apr-Nov, 2007</t>
  </si>
  <si>
    <t>Apr-Nov 2006</t>
  </si>
  <si>
    <t>Private</t>
  </si>
  <si>
    <t>UTI*</t>
  </si>
  <si>
    <t>Grand Total</t>
  </si>
  <si>
    <t>Sector</t>
  </si>
  <si>
    <t>MFs</t>
  </si>
  <si>
    <t>Mobilisation of Funds</t>
  </si>
  <si>
    <t>Repurchase/ Redemption Amt.</t>
  </si>
  <si>
    <t>Net Inflow/Outflow (-ve) of funds</t>
  </si>
  <si>
    <t>Cumulative Position of Net Assets</t>
  </si>
  <si>
    <t xml:space="preserve">                                                                                                            </t>
  </si>
  <si>
    <t>Source : SEBI Site (www.sebi.gov.in)</t>
  </si>
  <si>
    <t>* : Since the division of UTI into UTI Mutual Fund (under SEBI purview) and UTI-I, UTI-I has provided data only up to January 03</t>
  </si>
  <si>
    <t xml:space="preserve">(q) : Equity Price Indices </t>
  </si>
  <si>
    <t>Indices</t>
  </si>
  <si>
    <t xml:space="preserve">Month </t>
  </si>
  <si>
    <t xml:space="preserve">Ago </t>
  </si>
  <si>
    <t>Trough</t>
  </si>
  <si>
    <t>Peak</t>
  </si>
  <si>
    <t>BSE Sensitive Index (1978-79=100)</t>
  </si>
  <si>
    <t>13072(15.9)</t>
  </si>
  <si>
    <t>11280(73.7)</t>
  </si>
  <si>
    <t>6493(16.1)</t>
  </si>
  <si>
    <t>5591(83.4)</t>
  </si>
  <si>
    <t>3049(-12.1)</t>
  </si>
  <si>
    <t>BSE-100 (1983-84=100)</t>
  </si>
  <si>
    <t>6587(11.6)</t>
  </si>
  <si>
    <t>5904(69.6)</t>
  </si>
  <si>
    <t>3482(17.4)</t>
  </si>
  <si>
    <t>2966(97.7)</t>
  </si>
  <si>
    <t>1501(-12.6)</t>
  </si>
  <si>
    <t>BSE-200 (1989-90=100)</t>
  </si>
  <si>
    <t>1557(10.2)</t>
  </si>
  <si>
    <t>1413(62.8)</t>
  </si>
  <si>
    <t>868(18.3)</t>
  </si>
  <si>
    <t>734(104.3)</t>
  </si>
  <si>
    <t>359(-8.8)</t>
  </si>
  <si>
    <t>S&amp;P CNX Nifty (Nov 3,1995=1000)</t>
  </si>
  <si>
    <t>3823(12.3)</t>
  </si>
  <si>
    <t>3403(67.1)</t>
  </si>
  <si>
    <t>2036(14.9)</t>
  </si>
  <si>
    <t>1772(81.1)</t>
  </si>
  <si>
    <t>978(-13.4)</t>
  </si>
  <si>
    <t>Skindia GDR Index (Jan 2, 1995=1000)</t>
  </si>
  <si>
    <t>2230(27.5)</t>
  </si>
  <si>
    <t>1749(49.4)</t>
  </si>
  <si>
    <t>1170(16.8)</t>
  </si>
  <si>
    <t>1002(101.9)</t>
  </si>
  <si>
    <t>496(-10.7)</t>
  </si>
  <si>
    <t>Net FII investment in (US $ mn) Equities</t>
  </si>
  <si>
    <t>50736(12.1)</t>
  </si>
  <si>
    <t>45260(26.0)</t>
  </si>
  <si>
    <t>35926(39.5)</t>
  </si>
  <si>
    <t>25754(62.9)</t>
  </si>
  <si>
    <t>15805(3.7)</t>
  </si>
  <si>
    <t>Figures in brackets are percentage variations over the specified or over the comparable period of the previous year.</t>
  </si>
  <si>
    <t>Source : BSE Site ( www.bseindia.com), NSE Site (www.nseindia.com)</t>
  </si>
  <si>
    <t>(r): Stock Market Activities: Daily Quotations</t>
  </si>
  <si>
    <t>BSE The Stock Exchange, Mumbai.       INDICES WATCH (Daily)</t>
  </si>
  <si>
    <t>December 31,2007</t>
  </si>
  <si>
    <t>Index</t>
  </si>
  <si>
    <t>Open</t>
  </si>
  <si>
    <t>High</t>
  </si>
  <si>
    <t>Low</t>
  </si>
  <si>
    <t>Close</t>
  </si>
  <si>
    <t xml:space="preserve">Previous </t>
  </si>
  <si>
    <t>Change(Pts)</t>
  </si>
  <si>
    <t>Change(%)</t>
  </si>
  <si>
    <t>SENSEX</t>
  </si>
  <si>
    <t>MIDCAP</t>
  </si>
  <si>
    <t>SMLCAP</t>
  </si>
  <si>
    <t>BSE-100</t>
  </si>
  <si>
    <t>BSE-200</t>
  </si>
  <si>
    <t>BSE-500</t>
  </si>
  <si>
    <t>BSE Sectoral Indices</t>
  </si>
  <si>
    <t>AUTO</t>
  </si>
  <si>
    <t>BANKEX</t>
  </si>
  <si>
    <t>CD</t>
  </si>
  <si>
    <t>CG</t>
  </si>
  <si>
    <t>FMCG</t>
  </si>
  <si>
    <t>HC</t>
  </si>
  <si>
    <t>METAL</t>
  </si>
  <si>
    <t>OIL&amp;GAS</t>
  </si>
  <si>
    <t>POWER</t>
  </si>
  <si>
    <t>PSU</t>
  </si>
  <si>
    <t>REALTY</t>
  </si>
  <si>
    <t>TECk</t>
  </si>
  <si>
    <t>BSE Dollex Indices</t>
  </si>
  <si>
    <t>DOLLEX-30</t>
  </si>
  <si>
    <t>DOLLEX-100</t>
  </si>
  <si>
    <t>DOLLEX-200</t>
  </si>
  <si>
    <t xml:space="preserve"> BSE 30-Sensex, BSE TECK The TMT Stocks Information Technology Media and Telecom, BSE IT -Information Technology, BSE CG</t>
  </si>
  <si>
    <t>Capital Goods ,BSE FMCG-Fast Moving Conssumer Goods,BSE CD - Consumer Durables, BSE HC - Health Care, BSE PSU - Public Sector Undertaking.</t>
  </si>
  <si>
    <t>Bankex -Banking Sector Index</t>
  </si>
  <si>
    <t>Source : BSE Site ( www.bseindia.com)</t>
  </si>
  <si>
    <t>NSE: Capital Market Activity (Daily)</t>
  </si>
  <si>
    <t>Traded Value (Rs. Crores)</t>
  </si>
  <si>
    <t>Traded Quantity (lakhs)</t>
  </si>
  <si>
    <t>Number of Trades</t>
  </si>
  <si>
    <t>Total Market Capitalisation (Rs. Crores)</t>
  </si>
  <si>
    <t>Previous Close</t>
  </si>
  <si>
    <t>Gain/Loss</t>
  </si>
  <si>
    <t>S&amp;P CNX Nifty</t>
  </si>
  <si>
    <t>CNX IT</t>
  </si>
  <si>
    <t>CNX Nifty Junior</t>
  </si>
  <si>
    <t>S&amp;P CNX Defty</t>
  </si>
  <si>
    <t>BANK Nifty</t>
  </si>
  <si>
    <t xml:space="preserve">CNX Midcap  </t>
  </si>
  <si>
    <t>S&amp;P CNX 500</t>
  </si>
  <si>
    <t>CNX 100</t>
  </si>
  <si>
    <t>Nifty Midcap 50</t>
  </si>
  <si>
    <t>Source : NSE Site (www.nseindia.com)</t>
  </si>
  <si>
    <t>Derivatives Market Activity (Daily)</t>
  </si>
  <si>
    <t>Trade Volume</t>
  </si>
  <si>
    <t xml:space="preserve">Notional </t>
  </si>
  <si>
    <t>Open Interest</t>
  </si>
  <si>
    <t xml:space="preserve">NSE </t>
  </si>
  <si>
    <t xml:space="preserve">Notional Value </t>
  </si>
  <si>
    <t xml:space="preserve">Open Interest </t>
  </si>
  <si>
    <t>( in ' 000)</t>
  </si>
  <si>
    <t>(in ' lakh)</t>
  </si>
  <si>
    <t>(Rs Lakh)</t>
  </si>
  <si>
    <t>(Rs.lakh)</t>
  </si>
  <si>
    <t>Sensex Futures</t>
  </si>
  <si>
    <t>Nifty Futures</t>
  </si>
  <si>
    <t>Sensex Options</t>
  </si>
  <si>
    <t>Nifty Options</t>
  </si>
  <si>
    <t xml:space="preserve">                   Call option</t>
  </si>
  <si>
    <t xml:space="preserve">    Call Option</t>
  </si>
  <si>
    <t xml:space="preserve">                   Put option</t>
  </si>
  <si>
    <t xml:space="preserve">    Put Option</t>
  </si>
  <si>
    <t xml:space="preserve">     Put Option</t>
  </si>
  <si>
    <t>January 01,2008</t>
  </si>
  <si>
    <t>20325.27 </t>
  </si>
  <si>
    <t>20,394.89 </t>
  </si>
  <si>
    <t>20,220.46 </t>
  </si>
  <si>
    <t>9822.29 </t>
  </si>
  <si>
    <t>9,972.53 </t>
  </si>
  <si>
    <t>9,822.29 </t>
  </si>
  <si>
    <t>13451.20 </t>
  </si>
  <si>
    <t>13,787.50 </t>
  </si>
  <si>
    <t>13,451.20 </t>
  </si>
  <si>
    <t>11186.45 </t>
  </si>
  <si>
    <t>11,242.94 </t>
  </si>
  <si>
    <t>11,140.10 </t>
  </si>
  <si>
    <t>2664.67 </t>
  </si>
  <si>
    <t>2,680.33 </t>
  </si>
  <si>
    <t>2,655.89 </t>
  </si>
  <si>
    <t>8620.10 </t>
  </si>
  <si>
    <t>8,685.32 </t>
  </si>
  <si>
    <t>8,601.24 </t>
  </si>
  <si>
    <t>5671.41 </t>
  </si>
  <si>
    <t>5,726.93 </t>
  </si>
  <si>
    <t>5,666.94 </t>
  </si>
  <si>
    <t>11440.69 </t>
  </si>
  <si>
    <t>11,536.74 </t>
  </si>
  <si>
    <t>11,394.40 </t>
  </si>
  <si>
    <t>7052.28 </t>
  </si>
  <si>
    <t>7,119.69 </t>
  </si>
  <si>
    <t>6,865.06 </t>
  </si>
  <si>
    <t>19,792.24 </t>
  </si>
  <si>
    <t>19,858.53 </t>
  </si>
  <si>
    <t>19,697.78 </t>
  </si>
  <si>
    <t>2,323.24 </t>
  </si>
  <si>
    <t>2,398.83 </t>
  </si>
  <si>
    <t>4,425.12 </t>
  </si>
  <si>
    <t>4,450.16 </t>
  </si>
  <si>
    <t>4,403.26 </t>
  </si>
  <si>
    <t>4,519.25 </t>
  </si>
  <si>
    <t>4,530.91 </t>
  </si>
  <si>
    <t>4,462.59 </t>
  </si>
  <si>
    <t>20,107.94 </t>
  </si>
  <si>
    <t>20,263.96 </t>
  </si>
  <si>
    <t>19,961.93 </t>
  </si>
  <si>
    <t>13,433.31 </t>
  </si>
  <si>
    <t>13,234.61 </t>
  </si>
  <si>
    <t>4,584.38 </t>
  </si>
  <si>
    <t>4,660.01 </t>
  </si>
  <si>
    <t>4,543.09 </t>
  </si>
  <si>
    <t>10,511.10 </t>
  </si>
  <si>
    <t>10,651.61 </t>
  </si>
  <si>
    <t>12,803.99 </t>
  </si>
  <si>
    <t>13,096.32 </t>
  </si>
  <si>
    <t>12,670.45 </t>
  </si>
  <si>
    <t>4,015.72 </t>
  </si>
  <si>
    <t>4,023.07 </t>
  </si>
  <si>
    <t>3,965.67 </t>
  </si>
  <si>
    <t>4,235.29 </t>
  </si>
  <si>
    <t>4,249.79 </t>
  </si>
  <si>
    <t>4,213.45 </t>
  </si>
  <si>
    <t>2,937.15 </t>
  </si>
  <si>
    <t>2,950.83 </t>
  </si>
  <si>
    <t>2,924.98 </t>
  </si>
  <si>
    <t>1,125.99 </t>
  </si>
  <si>
    <t>1,132.21 </t>
  </si>
  <si>
    <t>1,122.28 </t>
  </si>
  <si>
    <t xml:space="preserve">The market opened on a firm note, slipped into negative zone in mid-afternoon trade and posted marginal gains on close of day one of calendar 2008. </t>
  </si>
  <si>
    <t>Real estate, hotel and power shares gained today &amp; the benchmark NIFTY closed at 6144.35 up by 5.75 points.</t>
  </si>
  <si>
    <t>Derivatives Market Activity(Daily)</t>
  </si>
  <si>
    <t>January 02,2008</t>
  </si>
  <si>
    <t xml:space="preserve">The market opened on a positive note, succumbed to selling pressure but propelled from lower levels in highly volatile trade to strike record high in late trade. </t>
  </si>
  <si>
    <t>Banking stocks led rebound from lower level in late trade. NIFTY closed at 6179.40 up by 35.05 points.</t>
  </si>
  <si>
    <t>January 03,2008</t>
  </si>
  <si>
    <t>close</t>
  </si>
  <si>
    <t>The market opened lower on the back of poor show by its other Asian &amp; the US counterparts but staged a smart recovery to hit an intra-day all-time high.</t>
  </si>
  <si>
    <t xml:space="preserve"> Banks, power stocks &amp; mid-caps rallied . NIFTY closed almost flat at 6178.55 down by 0.85 points.</t>
  </si>
  <si>
    <t xml:space="preserve">  </t>
  </si>
  <si>
    <t>January 04,2008</t>
  </si>
  <si>
    <t>The market opened with a strong gap-up and amid the market breadth which was strong for a better part of the day, dipped a bit on profit booking in late trade.</t>
  </si>
  <si>
    <t xml:space="preserve"> Power pack led the gains and the benchmark NIFTY closed at an all-time high today at 6274.30 up by 95.75 points.   </t>
  </si>
  <si>
    <t>The market opened on a buoyant note but pared gains in late-afternoon trade at higher levels. While Asian markets were trading firm, European markets nudged lower.</t>
  </si>
  <si>
    <t xml:space="preserve"> NIFTY closed up at 6138.60 up by 58.90 points.</t>
  </si>
  <si>
    <t>Capital Market </t>
  </si>
  <si>
    <t>Table (a)</t>
  </si>
  <si>
    <t>Mobilisation of Resources from the Primary Market (Institution-Wise)</t>
  </si>
  <si>
    <t>Table (b)</t>
  </si>
  <si>
    <t>New Capital Issues by Non-Government Public Limited Companies</t>
  </si>
  <si>
    <t xml:space="preserve">Table (c) </t>
  </si>
  <si>
    <t>Capital Raised :Instrument-Wise</t>
  </si>
  <si>
    <t>Table (d)</t>
  </si>
  <si>
    <t xml:space="preserve">Capital Raised: Category- Wise, Issue Type and Sector- Wise </t>
  </si>
  <si>
    <t>Table (e)</t>
  </si>
  <si>
    <t>Capital Raised: Region- Wise and Size-Wise</t>
  </si>
  <si>
    <t>Table (f)</t>
  </si>
  <si>
    <t>Capital Raised:Industry-Wise Classification</t>
  </si>
  <si>
    <t>Table (g)</t>
  </si>
  <si>
    <t>Business Growth of Capital Market Segment of National Stock Exchange</t>
  </si>
  <si>
    <t>Table (h)</t>
  </si>
  <si>
    <t>Business Growth on the Wholesale Debt Segment of NSE</t>
  </si>
  <si>
    <t>Table (i)</t>
  </si>
  <si>
    <t>Settlement Statistics of NSE</t>
  </si>
  <si>
    <t>Table (j)</t>
  </si>
  <si>
    <t xml:space="preserve">Trade and Settlement Statistics of Bombay Stock Exchange </t>
  </si>
  <si>
    <t>Table (k)</t>
  </si>
  <si>
    <t xml:space="preserve">Investment by Foreign Institutional Investors in Secondary Market </t>
  </si>
  <si>
    <t>Table (l)</t>
  </si>
  <si>
    <t xml:space="preserve">Growth of Derivatives Segment in National Stock Exchange </t>
  </si>
  <si>
    <t>Table (m)</t>
  </si>
  <si>
    <t xml:space="preserve">Growth of Derivatives Segment in Bombay Stock Exchange </t>
  </si>
  <si>
    <t>Table (n)</t>
  </si>
  <si>
    <t>Resource Mobilisation by Mutual Funds - Category -wise</t>
  </si>
  <si>
    <t>Table (o)</t>
  </si>
  <si>
    <t xml:space="preserve">Accretion of Funds with Mutual Funds : Details of Sales and Purchases </t>
  </si>
  <si>
    <t>Table (p)</t>
  </si>
  <si>
    <t>Resources Mobilised by Mutual Funds</t>
  </si>
  <si>
    <t>Table (q)</t>
  </si>
  <si>
    <t xml:space="preserve">Equity Price Indices </t>
  </si>
  <si>
    <t>Table (r)</t>
  </si>
  <si>
    <t>Stock Market Activities: Daily Quotations</t>
  </si>
  <si>
    <t>*These statistics and the accompanying review are a product arising from the work undertaken under the joint ICICI research centre.org-EPWRF Data Base Project.</t>
  </si>
  <si>
    <t>Week Ended January 05, 2008</t>
  </si>
  <si>
    <t>Back</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</si>
</sst>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0\)"/>
    <numFmt numFmtId="177" formatCode="mmmm\ d\,\ yyyy"/>
  </numFmts>
  <fonts count="16">
    <font>
      <sz val="10"/>
      <name val="Arial"/>
      <family val="0"/>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b/>
      <i/>
      <sz val="10"/>
      <name val="Arial"/>
      <family val="2"/>
    </font>
    <font>
      <sz val="9"/>
      <name val="Arial"/>
      <family val="2"/>
    </font>
    <font>
      <u val="single"/>
      <sz val="10"/>
      <name val="Arial"/>
      <family val="2"/>
    </font>
    <font>
      <u val="single"/>
      <sz val="10"/>
      <color indexed="18"/>
      <name val="Arial"/>
      <family val="0"/>
    </font>
    <font>
      <sz val="11"/>
      <name val="Arial"/>
      <family val="0"/>
    </font>
    <font>
      <sz val="10"/>
      <color indexed="56"/>
      <name val="Arial"/>
      <family val="2"/>
    </font>
    <font>
      <sz val="10"/>
      <color indexed="10"/>
      <name val="Arial"/>
      <family val="2"/>
    </font>
    <font>
      <u val="single"/>
      <sz val="10"/>
      <color indexed="36"/>
      <name val="Arial"/>
      <family val="0"/>
    </font>
    <font>
      <b/>
      <sz val="12"/>
      <color indexed="44"/>
      <name val="Arial"/>
      <family val="2"/>
    </font>
    <font>
      <b/>
      <sz val="10"/>
      <color indexed="55"/>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4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quotePrefix="1">
      <alignment horizontal="left"/>
    </xf>
    <xf numFmtId="0" fontId="0" fillId="0" borderId="1" xfId="0" applyBorder="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0" xfId="0" applyAlignment="1">
      <alignment horizontal="center"/>
    </xf>
    <xf numFmtId="0" fontId="2" fillId="0" borderId="0" xfId="0" applyFont="1" applyAlignment="1" quotePrefix="1">
      <alignment horizontal="center"/>
    </xf>
    <xf numFmtId="1" fontId="2" fillId="0" borderId="0" xfId="0" applyNumberFormat="1" applyFont="1" applyAlignment="1" quotePrefix="1">
      <alignment horizontal="center"/>
    </xf>
    <xf numFmtId="0" fontId="0" fillId="0" borderId="0" xfId="0" applyAlignment="1" quotePrefix="1">
      <alignment horizontal="center"/>
    </xf>
    <xf numFmtId="172" fontId="2" fillId="0" borderId="0" xfId="0" applyNumberFormat="1" applyFont="1" applyAlignment="1">
      <alignment horizontal="center"/>
    </xf>
    <xf numFmtId="173" fontId="2" fillId="0" borderId="0" xfId="0" applyNumberFormat="1" applyFont="1" applyAlignment="1" quotePrefix="1">
      <alignment horizontal="center"/>
    </xf>
    <xf numFmtId="1" fontId="2" fillId="0" borderId="0" xfId="0" applyNumberFormat="1" applyFont="1" applyAlignment="1">
      <alignment horizontal="center"/>
    </xf>
    <xf numFmtId="174" fontId="2" fillId="0" borderId="0" xfId="0" applyNumberFormat="1" applyFont="1" applyAlignment="1" quotePrefix="1">
      <alignment horizontal="center"/>
    </xf>
    <xf numFmtId="173" fontId="2" fillId="0" borderId="0" xfId="0" applyNumberFormat="1" applyFont="1" applyAlignment="1">
      <alignment horizontal="center"/>
    </xf>
    <xf numFmtId="172" fontId="2" fillId="0" borderId="0" xfId="0" applyNumberFormat="1" applyFont="1" applyAlignment="1" quotePrefix="1">
      <alignment horizontal="center"/>
    </xf>
    <xf numFmtId="0" fontId="2" fillId="0" borderId="1" xfId="0" applyFont="1" applyBorder="1" applyAlignment="1">
      <alignment/>
    </xf>
    <xf numFmtId="0" fontId="0" fillId="0" borderId="1" xfId="0" applyBorder="1" applyAlignment="1">
      <alignment horizontal="center"/>
    </xf>
    <xf numFmtId="175" fontId="0" fillId="0" borderId="1" xfId="0" applyNumberFormat="1" applyBorder="1" applyAlignment="1" quotePrefix="1">
      <alignment horizontal="center"/>
    </xf>
    <xf numFmtId="175" fontId="2" fillId="0" borderId="1" xfId="0" applyNumberFormat="1" applyFont="1" applyBorder="1" applyAlignment="1">
      <alignment horizontal="center"/>
    </xf>
    <xf numFmtId="175" fontId="0" fillId="0" borderId="1" xfId="0" applyNumberFormat="1" applyBorder="1" applyAlignment="1">
      <alignment horizontal="center"/>
    </xf>
    <xf numFmtId="175" fontId="0" fillId="0" borderId="0" xfId="0" applyNumberFormat="1" applyAlignment="1">
      <alignment/>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2" fontId="2" fillId="0" borderId="0" xfId="0" applyNumberFormat="1" applyFont="1" applyBorder="1" applyAlignment="1">
      <alignment horizontal="center"/>
    </xf>
    <xf numFmtId="0" fontId="0" fillId="0" borderId="1" xfId="0" applyBorder="1" applyAlignment="1" quotePrefix="1">
      <alignment horizontal="center"/>
    </xf>
    <xf numFmtId="172" fontId="2" fillId="0" borderId="1" xfId="0" applyNumberFormat="1" applyFont="1" applyBorder="1" applyAlignment="1" quotePrefix="1">
      <alignment horizontal="center"/>
    </xf>
    <xf numFmtId="1" fontId="2" fillId="0" borderId="1" xfId="0" applyNumberFormat="1" applyFont="1" applyBorder="1" applyAlignment="1">
      <alignment horizontal="center"/>
    </xf>
    <xf numFmtId="173" fontId="2" fillId="0" borderId="1" xfId="0" applyNumberFormat="1"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Alignment="1" quotePrefix="1">
      <alignment horizontal="right"/>
    </xf>
    <xf numFmtId="0" fontId="2" fillId="0" borderId="0" xfId="0" applyFont="1" applyBorder="1" applyAlignment="1" quotePrefix="1">
      <alignment/>
    </xf>
    <xf numFmtId="1" fontId="2" fillId="0" borderId="0" xfId="0" applyNumberFormat="1" applyFont="1" applyAlignment="1">
      <alignment/>
    </xf>
    <xf numFmtId="0" fontId="3" fillId="0" borderId="0" xfId="0" applyFont="1" applyBorder="1" applyAlignment="1">
      <alignment/>
    </xf>
    <xf numFmtId="0" fontId="1" fillId="0" borderId="0" xfId="0" applyFont="1" applyBorder="1" applyAlignment="1">
      <alignment/>
    </xf>
    <xf numFmtId="0" fontId="0" fillId="0" borderId="1" xfId="0" applyBorder="1" applyAlignment="1" quotePrefix="1">
      <alignment/>
    </xf>
    <xf numFmtId="0" fontId="3"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right"/>
    </xf>
    <xf numFmtId="0" fontId="1" fillId="0" borderId="0" xfId="0" applyFont="1" applyAlignment="1" quotePrefix="1">
      <alignment/>
    </xf>
    <xf numFmtId="0" fontId="2" fillId="0" borderId="1" xfId="0" applyFont="1" applyBorder="1" applyAlignment="1" quotePrefix="1">
      <alignment horizontal="center"/>
    </xf>
    <xf numFmtId="0" fontId="2" fillId="0" borderId="0" xfId="0" applyFont="1" applyBorder="1" applyAlignment="1" quotePrefix="1">
      <alignment horizontal="center"/>
    </xf>
    <xf numFmtId="0" fontId="2" fillId="0" borderId="0" xfId="0" applyFont="1" applyAlignment="1" quotePrefix="1">
      <alignment/>
    </xf>
    <xf numFmtId="0" fontId="2" fillId="0" borderId="1" xfId="0" applyFont="1" applyBorder="1" applyAlignment="1" quotePrefix="1">
      <alignment/>
    </xf>
    <xf numFmtId="0" fontId="0" fillId="0" borderId="0" xfId="0" applyBorder="1" applyAlignment="1">
      <alignment horizontal="right"/>
    </xf>
    <xf numFmtId="174" fontId="0" fillId="0" borderId="0" xfId="0" applyNumberFormat="1" applyBorder="1" applyAlignment="1">
      <alignment horizontal="right"/>
    </xf>
    <xf numFmtId="174" fontId="0" fillId="0" borderId="0" xfId="0" applyNumberFormat="1" applyAlignment="1">
      <alignment horizontal="center"/>
    </xf>
    <xf numFmtId="176" fontId="0" fillId="0" borderId="0" xfId="0" applyNumberFormat="1" applyBorder="1" applyAlignment="1" quotePrefix="1">
      <alignment horizontal="right"/>
    </xf>
    <xf numFmtId="173" fontId="0" fillId="0" borderId="0" xfId="0" applyNumberFormat="1" applyBorder="1" applyAlignment="1" quotePrefix="1">
      <alignment horizontal="right"/>
    </xf>
    <xf numFmtId="176" fontId="0" fillId="0" borderId="0" xfId="0" applyNumberFormat="1" applyAlignment="1" quotePrefix="1">
      <alignment horizontal="center"/>
    </xf>
    <xf numFmtId="173" fontId="0" fillId="0" borderId="0" xfId="0" applyNumberFormat="1" applyAlignment="1" quotePrefix="1">
      <alignment horizontal="center"/>
    </xf>
    <xf numFmtId="176" fontId="2" fillId="0" borderId="0" xfId="0" applyNumberFormat="1" applyFont="1" applyAlignment="1" quotePrefix="1">
      <alignment horizontal="center"/>
    </xf>
    <xf numFmtId="0" fontId="2" fillId="0" borderId="0" xfId="0" applyFont="1" applyBorder="1" applyAlignment="1" quotePrefix="1">
      <alignment horizontal="right"/>
    </xf>
    <xf numFmtId="174" fontId="2" fillId="0" borderId="0" xfId="0" applyNumberFormat="1" applyFont="1" applyBorder="1" applyAlignment="1" quotePrefix="1">
      <alignment horizontal="right"/>
    </xf>
    <xf numFmtId="176" fontId="2" fillId="0" borderId="0" xfId="0" applyNumberFormat="1" applyFont="1" applyAlignment="1" quotePrefix="1">
      <alignment horizontal="right"/>
    </xf>
    <xf numFmtId="173" fontId="2" fillId="0" borderId="0" xfId="0" applyNumberFormat="1" applyFont="1" applyAlignment="1" quotePrefix="1">
      <alignment horizontal="right"/>
    </xf>
    <xf numFmtId="174" fontId="2" fillId="0" borderId="0" xfId="0" applyNumberFormat="1" applyFont="1" applyBorder="1" applyAlignment="1" quotePrefix="1">
      <alignment horizontal="center"/>
    </xf>
    <xf numFmtId="0" fontId="0" fillId="0" borderId="1" xfId="0" applyBorder="1" applyAlignment="1">
      <alignment horizontal="right"/>
    </xf>
    <xf numFmtId="0" fontId="4" fillId="0" borderId="0" xfId="0" applyFont="1" applyAlignment="1">
      <alignment horizontal="left"/>
    </xf>
    <xf numFmtId="0" fontId="2" fillId="0" borderId="2" xfId="0" applyFont="1" applyBorder="1" applyAlignment="1">
      <alignment horizontal="center"/>
    </xf>
    <xf numFmtId="0" fontId="2" fillId="0" borderId="2" xfId="0" applyFont="1" applyBorder="1" applyAlignment="1" quotePrefix="1">
      <alignment horizontal="center"/>
    </xf>
    <xf numFmtId="176" fontId="0" fillId="0" borderId="2" xfId="0" applyNumberFormat="1" applyBorder="1" applyAlignment="1">
      <alignment horizontal="center"/>
    </xf>
    <xf numFmtId="176" fontId="0" fillId="0" borderId="2" xfId="0" applyNumberFormat="1" applyBorder="1" applyAlignment="1">
      <alignment horizontal="right"/>
    </xf>
    <xf numFmtId="176" fontId="0" fillId="0" borderId="2" xfId="0" applyNumberFormat="1" applyBorder="1" applyAlignment="1">
      <alignment/>
    </xf>
    <xf numFmtId="176" fontId="0" fillId="0" borderId="2" xfId="0" applyNumberFormat="1" applyFill="1" applyBorder="1" applyAlignment="1">
      <alignment/>
    </xf>
    <xf numFmtId="176" fontId="0" fillId="0" borderId="3" xfId="0" applyNumberFormat="1" applyFill="1" applyBorder="1" applyAlignment="1">
      <alignment/>
    </xf>
    <xf numFmtId="176" fontId="0" fillId="0" borderId="0" xfId="0" applyNumberFormat="1" applyFill="1" applyBorder="1" applyAlignment="1">
      <alignment/>
    </xf>
    <xf numFmtId="0" fontId="3" fillId="0" borderId="1" xfId="0" applyFont="1" applyBorder="1" applyAlignment="1">
      <alignment/>
    </xf>
    <xf numFmtId="0" fontId="0" fillId="0" borderId="1" xfId="0"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Border="1" applyAlignment="1" quotePrefix="1">
      <alignment horizontal="left"/>
    </xf>
    <xf numFmtId="0" fontId="0" fillId="0" borderId="0" xfId="0" applyFont="1" applyBorder="1" applyAlignment="1" quotePrefix="1">
      <alignment/>
    </xf>
    <xf numFmtId="0" fontId="0" fillId="0" borderId="0" xfId="0" applyFont="1" applyBorder="1" applyAlignment="1">
      <alignment horizontal="right"/>
    </xf>
    <xf numFmtId="0" fontId="0" fillId="0" borderId="0" xfId="0" applyAlignment="1">
      <alignment horizontal="right"/>
    </xf>
    <xf numFmtId="0" fontId="0" fillId="0" borderId="0" xfId="0" applyFont="1" applyAlignment="1">
      <alignment horizontal="right"/>
    </xf>
    <xf numFmtId="16" fontId="0" fillId="0" borderId="0" xfId="0" applyNumberFormat="1" applyBorder="1" applyAlignment="1" quotePrefix="1">
      <alignment/>
    </xf>
    <xf numFmtId="0" fontId="0" fillId="0" borderId="0" xfId="0" applyBorder="1" applyAlignment="1" quotePrefix="1">
      <alignment/>
    </xf>
    <xf numFmtId="0" fontId="3" fillId="0" borderId="0" xfId="0" applyFont="1" applyFill="1" applyBorder="1" applyAlignment="1">
      <alignment horizontal="right"/>
    </xf>
    <xf numFmtId="0" fontId="3" fillId="0" borderId="0" xfId="0" applyFont="1" applyAlignment="1">
      <alignment horizontal="right"/>
    </xf>
    <xf numFmtId="16" fontId="0" fillId="0" borderId="0" xfId="0" applyNumberFormat="1" applyFont="1" applyBorder="1" applyAlignment="1" quotePrefix="1">
      <alignment/>
    </xf>
    <xf numFmtId="0" fontId="0" fillId="0" borderId="0" xfId="0" applyFont="1" applyAlignment="1">
      <alignment/>
    </xf>
    <xf numFmtId="0" fontId="0" fillId="0" borderId="0" xfId="0" applyFont="1" applyBorder="1" applyAlignment="1" quotePrefix="1">
      <alignment horizontal="left"/>
    </xf>
    <xf numFmtId="0" fontId="3" fillId="0" borderId="0" xfId="0" applyFont="1" applyBorder="1" applyAlignment="1">
      <alignment horizontal="right"/>
    </xf>
    <xf numFmtId="16" fontId="3" fillId="0" borderId="0" xfId="0" applyNumberFormat="1" applyFont="1" applyBorder="1" applyAlignment="1" quotePrefix="1">
      <alignment/>
    </xf>
    <xf numFmtId="0" fontId="3" fillId="0" borderId="0" xfId="0" applyFont="1" applyFill="1" applyBorder="1" applyAlignment="1">
      <alignment horizontal="left"/>
    </xf>
    <xf numFmtId="1" fontId="3" fillId="0" borderId="0" xfId="0" applyNumberFormat="1" applyFont="1" applyBorder="1" applyAlignment="1">
      <alignment horizontal="right"/>
    </xf>
    <xf numFmtId="16" fontId="3" fillId="0" borderId="0" xfId="0" applyNumberFormat="1" applyFont="1" applyAlignment="1">
      <alignment horizontal="left"/>
    </xf>
    <xf numFmtId="1" fontId="3" fillId="0" borderId="0" xfId="0" applyNumberFormat="1" applyFont="1" applyBorder="1" applyAlignment="1">
      <alignment/>
    </xf>
    <xf numFmtId="16" fontId="3"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Fill="1" applyBorder="1" applyAlignment="1">
      <alignment horizontal="right"/>
    </xf>
    <xf numFmtId="16" fontId="3" fillId="0" borderId="0" xfId="0" applyNumberFormat="1" applyFont="1" applyBorder="1" applyAlignment="1">
      <alignment horizontal="left"/>
    </xf>
    <xf numFmtId="16"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Alignment="1">
      <alignment horizontal="left"/>
    </xf>
    <xf numFmtId="16" fontId="5" fillId="0" borderId="0" xfId="0" applyNumberFormat="1" applyFont="1" applyFill="1" applyBorder="1" applyAlignment="1">
      <alignment/>
    </xf>
    <xf numFmtId="0" fontId="2" fillId="0" borderId="4" xfId="0" applyFont="1" applyBorder="1" applyAlignment="1">
      <alignment horizontal="center"/>
    </xf>
    <xf numFmtId="0" fontId="0" fillId="0" borderId="2" xfId="0" applyBorder="1" applyAlignment="1">
      <alignment/>
    </xf>
    <xf numFmtId="0" fontId="0" fillId="0" borderId="0" xfId="0" applyFill="1" applyBorder="1" applyAlignment="1">
      <alignment horizontal="right"/>
    </xf>
    <xf numFmtId="0" fontId="0" fillId="0" borderId="0" xfId="0"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3" fillId="0" borderId="0" xfId="0" applyFont="1" applyFill="1" applyBorder="1" applyAlignment="1">
      <alignment/>
    </xf>
    <xf numFmtId="16" fontId="3" fillId="0" borderId="0" xfId="0" applyNumberFormat="1" applyFont="1" applyFill="1" applyBorder="1" applyAlignment="1">
      <alignment/>
    </xf>
    <xf numFmtId="16" fontId="3" fillId="0" borderId="0" xfId="0" applyNumberFormat="1" applyFont="1" applyFill="1" applyBorder="1" applyAlignment="1" quotePrefix="1">
      <alignment/>
    </xf>
    <xf numFmtId="16" fontId="3" fillId="0" borderId="0" xfId="0" applyNumberFormat="1" applyFont="1" applyAlignment="1">
      <alignment/>
    </xf>
    <xf numFmtId="16" fontId="3" fillId="0" borderId="1" xfId="0" applyNumberFormat="1" applyFont="1" applyBorder="1" applyAlignment="1">
      <alignment/>
    </xf>
    <xf numFmtId="0" fontId="3" fillId="0" borderId="1" xfId="0" applyFont="1" applyBorder="1" applyAlignment="1" quotePrefix="1">
      <alignment horizontal="right"/>
    </xf>
    <xf numFmtId="16" fontId="3" fillId="0" borderId="0" xfId="0" applyNumberFormat="1" applyFont="1" applyBorder="1" applyAlignment="1">
      <alignment/>
    </xf>
    <xf numFmtId="0" fontId="3" fillId="0" borderId="0" xfId="0" applyFont="1" applyBorder="1" applyAlignment="1" quotePrefix="1">
      <alignment horizontal="right"/>
    </xf>
    <xf numFmtId="0" fontId="0" fillId="0" borderId="1" xfId="0" applyFill="1" applyBorder="1" applyAlignment="1">
      <alignment horizontal="right"/>
    </xf>
    <xf numFmtId="0" fontId="0" fillId="0" borderId="0" xfId="0" applyAlignment="1" quotePrefix="1">
      <alignment/>
    </xf>
    <xf numFmtId="16" fontId="0" fillId="0" borderId="0" xfId="0" applyNumberFormat="1" applyFont="1" applyBorder="1" applyAlignment="1">
      <alignment/>
    </xf>
    <xf numFmtId="0" fontId="0" fillId="0" borderId="2" xfId="0" applyBorder="1" applyAlignment="1">
      <alignment horizontal="right"/>
    </xf>
    <xf numFmtId="1" fontId="0" fillId="0" borderId="0" xfId="0" applyNumberFormat="1" applyAlignment="1">
      <alignment/>
    </xf>
    <xf numFmtId="0" fontId="0" fillId="0" borderId="0" xfId="0" applyAlignment="1">
      <alignment/>
    </xf>
    <xf numFmtId="0" fontId="0" fillId="0" borderId="2" xfId="0" applyBorder="1" applyAlignment="1">
      <alignment/>
    </xf>
    <xf numFmtId="1" fontId="0" fillId="0" borderId="2" xfId="0" applyNumberFormat="1" applyBorder="1" applyAlignment="1">
      <alignment/>
    </xf>
    <xf numFmtId="0" fontId="1" fillId="0" borderId="1" xfId="0" applyFont="1" applyBorder="1" applyAlignment="1">
      <alignment/>
    </xf>
    <xf numFmtId="0" fontId="1" fillId="0" borderId="1" xfId="0" applyFont="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quotePrefix="1">
      <alignment horizontal="center"/>
    </xf>
    <xf numFmtId="16" fontId="0" fillId="0" borderId="2" xfId="0" applyNumberFormat="1" applyBorder="1" applyAlignment="1" quotePrefix="1">
      <alignment horizontal="center"/>
    </xf>
    <xf numFmtId="0" fontId="2" fillId="0" borderId="0" xfId="0" applyFont="1" applyAlignment="1">
      <alignment horizontal="center"/>
    </xf>
    <xf numFmtId="0" fontId="2" fillId="0" borderId="1" xfId="0" applyFont="1" applyBorder="1" applyAlignment="1">
      <alignment horizontal="right"/>
    </xf>
    <xf numFmtId="176" fontId="2" fillId="0" borderId="1" xfId="0" applyNumberFormat="1" applyFont="1" applyBorder="1" applyAlignment="1">
      <alignment/>
    </xf>
    <xf numFmtId="176" fontId="2" fillId="0" borderId="1" xfId="0" applyNumberFormat="1" applyFont="1" applyBorder="1" applyAlignment="1">
      <alignment horizontal="right"/>
    </xf>
    <xf numFmtId="176" fontId="1" fillId="0" borderId="0" xfId="0" applyNumberFormat="1" applyFont="1" applyBorder="1" applyAlignment="1">
      <alignment horizontal="left"/>
    </xf>
    <xf numFmtId="176" fontId="2" fillId="0" borderId="0" xfId="0" applyNumberFormat="1" applyFont="1" applyBorder="1" applyAlignment="1">
      <alignment/>
    </xf>
    <xf numFmtId="176" fontId="2" fillId="0" borderId="0" xfId="0" applyNumberFormat="1" applyFont="1" applyBorder="1" applyAlignment="1">
      <alignment horizontal="right"/>
    </xf>
    <xf numFmtId="176" fontId="2" fillId="0" borderId="0" xfId="0" applyNumberFormat="1" applyFont="1" applyBorder="1" applyAlignment="1">
      <alignment horizontal="left"/>
    </xf>
    <xf numFmtId="1" fontId="1" fillId="0" borderId="0" xfId="0" applyNumberFormat="1" applyFont="1" applyBorder="1" applyAlignment="1">
      <alignment/>
    </xf>
    <xf numFmtId="1" fontId="1" fillId="0" borderId="0" xfId="0" applyNumberFormat="1" applyFont="1" applyBorder="1" applyAlignment="1">
      <alignment horizontal="right"/>
    </xf>
    <xf numFmtId="176" fontId="2" fillId="0" borderId="0" xfId="0" applyNumberFormat="1" applyFont="1" applyBorder="1" applyAlignment="1" quotePrefix="1">
      <alignment horizontal="left"/>
    </xf>
    <xf numFmtId="1" fontId="2" fillId="0" borderId="0" xfId="0" applyNumberFormat="1" applyFont="1" applyBorder="1" applyAlignment="1">
      <alignment/>
    </xf>
    <xf numFmtId="1" fontId="2" fillId="0" borderId="0" xfId="0" applyNumberFormat="1" applyFont="1" applyBorder="1" applyAlignment="1">
      <alignment horizontal="right"/>
    </xf>
    <xf numFmtId="1" fontId="0" fillId="0" borderId="0" xfId="0" applyNumberFormat="1" applyFont="1" applyAlignment="1">
      <alignment/>
    </xf>
    <xf numFmtId="1" fontId="2" fillId="0" borderId="0" xfId="0" applyNumberFormat="1" applyFont="1" applyBorder="1" applyAlignment="1" quotePrefix="1">
      <alignment/>
    </xf>
    <xf numFmtId="1" fontId="1" fillId="0" borderId="0" xfId="0" applyNumberFormat="1" applyFont="1" applyBorder="1" applyAlignment="1" quotePrefix="1">
      <alignment horizontal="right"/>
    </xf>
    <xf numFmtId="1" fontId="2" fillId="0" borderId="0" xfId="0" applyNumberFormat="1" applyFont="1" applyBorder="1" applyAlignment="1" quotePrefix="1">
      <alignment horizontal="right"/>
    </xf>
    <xf numFmtId="1" fontId="2" fillId="0" borderId="0" xfId="0" applyNumberFormat="1" applyFont="1" applyBorder="1" applyAlignment="1" quotePrefix="1">
      <alignment horizontal="left"/>
    </xf>
    <xf numFmtId="0" fontId="1" fillId="0" borderId="0" xfId="0" applyFont="1" applyAlignment="1">
      <alignment horizontal="left"/>
    </xf>
    <xf numFmtId="0" fontId="1" fillId="0" borderId="0" xfId="0" applyFont="1" applyAlignment="1">
      <alignment horizontal="right"/>
    </xf>
    <xf numFmtId="1" fontId="1" fillId="0" borderId="0" xfId="0" applyNumberFormat="1" applyFont="1" applyAlignment="1">
      <alignment/>
    </xf>
    <xf numFmtId="0" fontId="1" fillId="0" borderId="0" xfId="0" applyFont="1" applyBorder="1" applyAlignment="1" quotePrefix="1">
      <alignment horizontal="right"/>
    </xf>
    <xf numFmtId="0" fontId="1" fillId="0" borderId="0" xfId="0" applyFont="1" applyBorder="1" applyAlignment="1">
      <alignment horizontal="right"/>
    </xf>
    <xf numFmtId="0" fontId="1" fillId="0" borderId="1" xfId="0" applyFont="1" applyBorder="1" applyAlignment="1" quotePrefix="1">
      <alignment horizontal="right"/>
    </xf>
    <xf numFmtId="1" fontId="1" fillId="0" borderId="1" xfId="0" applyNumberFormat="1" applyFont="1" applyBorder="1" applyAlignment="1">
      <alignment/>
    </xf>
    <xf numFmtId="0" fontId="4" fillId="0" borderId="0" xfId="0" applyFont="1" applyAlignment="1">
      <alignment/>
    </xf>
    <xf numFmtId="0" fontId="2" fillId="0" borderId="1" xfId="0" applyFont="1" applyBorder="1" applyAlignment="1" quotePrefix="1">
      <alignment horizontal="right"/>
    </xf>
    <xf numFmtId="176" fontId="1" fillId="0" borderId="0" xfId="0" applyNumberFormat="1" applyFont="1" applyBorder="1" applyAlignment="1" quotePrefix="1">
      <alignment horizontal="left"/>
    </xf>
    <xf numFmtId="0" fontId="2" fillId="0" borderId="0" xfId="0" applyFont="1" applyBorder="1" applyAlignment="1">
      <alignment horizontal="right"/>
    </xf>
    <xf numFmtId="2" fontId="1" fillId="0" borderId="0" xfId="0" applyNumberFormat="1" applyFont="1" applyBorder="1" applyAlignment="1">
      <alignment horizontal="right"/>
    </xf>
    <xf numFmtId="2" fontId="2" fillId="0" borderId="0" xfId="0" applyNumberFormat="1" applyFont="1" applyBorder="1" applyAlignment="1">
      <alignment horizontal="right"/>
    </xf>
    <xf numFmtId="2" fontId="2" fillId="0" borderId="0" xfId="0" applyNumberFormat="1" applyFont="1" applyAlignment="1">
      <alignment horizontal="right"/>
    </xf>
    <xf numFmtId="176" fontId="2" fillId="0" borderId="0" xfId="0" applyNumberFormat="1" applyFont="1" applyBorder="1" applyAlignment="1" quotePrefix="1">
      <alignment/>
    </xf>
    <xf numFmtId="0" fontId="2" fillId="0" borderId="0" xfId="0" applyFont="1" applyBorder="1" applyAlignment="1">
      <alignment/>
    </xf>
    <xf numFmtId="2" fontId="2" fillId="0" borderId="0" xfId="0" applyNumberFormat="1" applyFont="1" applyBorder="1" applyAlignment="1">
      <alignment/>
    </xf>
    <xf numFmtId="0" fontId="2" fillId="0" borderId="0" xfId="0" applyFont="1" applyAlignment="1">
      <alignment/>
    </xf>
    <xf numFmtId="1" fontId="2" fillId="0" borderId="0" xfId="0" applyNumberFormat="1" applyFont="1" applyAlignment="1">
      <alignment horizontal="right"/>
    </xf>
    <xf numFmtId="1" fontId="2" fillId="0" borderId="0" xfId="0" applyNumberFormat="1" applyFont="1" applyAlignment="1">
      <alignment horizontal="left"/>
    </xf>
    <xf numFmtId="2" fontId="1" fillId="0" borderId="0" xfId="0" applyNumberFormat="1" applyFont="1" applyAlignment="1" quotePrefix="1">
      <alignment horizontal="right"/>
    </xf>
    <xf numFmtId="0" fontId="0" fillId="0" borderId="0" xfId="0" applyFont="1" applyAlignment="1">
      <alignment/>
    </xf>
    <xf numFmtId="1" fontId="1" fillId="0" borderId="0" xfId="0" applyNumberFormat="1" applyFont="1" applyAlignment="1">
      <alignment horizontal="right"/>
    </xf>
    <xf numFmtId="2" fontId="1" fillId="0" borderId="0" xfId="0" applyNumberFormat="1" applyFont="1" applyAlignment="1">
      <alignment/>
    </xf>
    <xf numFmtId="2" fontId="1" fillId="0" borderId="1" xfId="0" applyNumberFormat="1" applyFont="1" applyBorder="1" applyAlignment="1">
      <alignment/>
    </xf>
    <xf numFmtId="0" fontId="2" fillId="0" borderId="4" xfId="0" applyFont="1" applyBorder="1" applyAlignment="1" quotePrefix="1">
      <alignment horizontal="left"/>
    </xf>
    <xf numFmtId="0" fontId="5" fillId="0" borderId="1" xfId="0" applyFont="1" applyBorder="1" applyAlignment="1">
      <alignment/>
    </xf>
    <xf numFmtId="0" fontId="4" fillId="0" borderId="0" xfId="0" applyFont="1" applyBorder="1" applyAlignment="1">
      <alignment/>
    </xf>
    <xf numFmtId="0" fontId="2" fillId="0" borderId="1" xfId="0" applyFont="1" applyBorder="1" applyAlignment="1">
      <alignment horizontal="left"/>
    </xf>
    <xf numFmtId="0" fontId="2" fillId="0" borderId="1" xfId="0" applyFont="1" applyBorder="1" applyAlignment="1">
      <alignment/>
    </xf>
    <xf numFmtId="2" fontId="1" fillId="0" borderId="0" xfId="0" applyNumberFormat="1" applyFont="1" applyAlignment="1" quotePrefix="1">
      <alignment/>
    </xf>
    <xf numFmtId="0" fontId="1" fillId="0" borderId="0" xfId="0" applyFont="1" applyAlignment="1">
      <alignment/>
    </xf>
    <xf numFmtId="0" fontId="1" fillId="0" borderId="0" xfId="0" applyFont="1" applyFill="1" applyBorder="1" applyAlignment="1">
      <alignment horizontal="right"/>
    </xf>
    <xf numFmtId="2" fontId="1" fillId="0" borderId="0" xfId="0" applyNumberFormat="1" applyFont="1" applyAlignment="1">
      <alignment horizontal="right"/>
    </xf>
    <xf numFmtId="0" fontId="3" fillId="0" borderId="0" xfId="0" applyFont="1" applyAlignment="1" quotePrefix="1">
      <alignment/>
    </xf>
    <xf numFmtId="0" fontId="1" fillId="0" borderId="0" xfId="0" applyFont="1" applyAlignment="1" quotePrefix="1">
      <alignment/>
    </xf>
    <xf numFmtId="1" fontId="1" fillId="0" borderId="0" xfId="0" applyNumberFormat="1" applyFont="1" applyAlignment="1" quotePrefix="1">
      <alignment/>
    </xf>
    <xf numFmtId="1" fontId="1" fillId="0" borderId="0" xfId="0" applyNumberFormat="1" applyFont="1" applyAlignment="1" quotePrefix="1">
      <alignment horizontal="right"/>
    </xf>
    <xf numFmtId="174" fontId="1" fillId="0" borderId="0" xfId="0" applyNumberFormat="1" applyFont="1" applyAlignment="1" quotePrefix="1">
      <alignment horizontal="right"/>
    </xf>
    <xf numFmtId="0" fontId="0" fillId="0" borderId="0" xfId="0" applyBorder="1" applyAlignment="1" quotePrefix="1">
      <alignment horizontal="right"/>
    </xf>
    <xf numFmtId="0" fontId="2" fillId="0" borderId="0" xfId="0" applyFont="1" applyAlignment="1" quotePrefix="1">
      <alignment horizontal="centerContinuous"/>
    </xf>
    <xf numFmtId="0" fontId="2" fillId="0" borderId="0" xfId="0" applyFont="1" applyAlignment="1">
      <alignment horizontal="centerContinuous"/>
    </xf>
    <xf numFmtId="176" fontId="2" fillId="0" borderId="0" xfId="0" applyNumberFormat="1" applyFont="1" applyAlignment="1">
      <alignment horizontal="left"/>
    </xf>
    <xf numFmtId="176" fontId="2" fillId="0" borderId="0" xfId="0" applyNumberFormat="1" applyFont="1" applyAlignment="1">
      <alignment/>
    </xf>
    <xf numFmtId="174" fontId="2" fillId="0" borderId="0" xfId="0" applyNumberFormat="1" applyFont="1" applyBorder="1" applyAlignment="1">
      <alignment/>
    </xf>
    <xf numFmtId="174" fontId="1" fillId="0" borderId="0" xfId="0" applyNumberFormat="1" applyFont="1" applyBorder="1" applyAlignment="1">
      <alignment/>
    </xf>
    <xf numFmtId="1" fontId="1" fillId="0" borderId="0" xfId="0" applyNumberFormat="1" applyFont="1" applyAlignment="1">
      <alignment horizontal="left"/>
    </xf>
    <xf numFmtId="174" fontId="2" fillId="0" borderId="0" xfId="0" applyNumberFormat="1" applyFont="1" applyAlignment="1" quotePrefix="1">
      <alignment horizontal="right"/>
    </xf>
    <xf numFmtId="176" fontId="1" fillId="0" borderId="0" xfId="0" applyNumberFormat="1" applyFont="1" applyAlignment="1">
      <alignment horizontal="left"/>
    </xf>
    <xf numFmtId="176" fontId="1" fillId="0" borderId="0" xfId="0" applyNumberFormat="1" applyFont="1" applyAlignment="1">
      <alignment/>
    </xf>
    <xf numFmtId="176" fontId="2" fillId="0" borderId="0" xfId="0" applyNumberFormat="1" applyFont="1" applyAlignment="1">
      <alignment horizontal="right"/>
    </xf>
    <xf numFmtId="1" fontId="1" fillId="0" borderId="0" xfId="0" applyNumberFormat="1" applyFont="1" applyAlignment="1" quotePrefix="1">
      <alignment/>
    </xf>
    <xf numFmtId="174" fontId="1" fillId="0" borderId="0" xfId="0" applyNumberFormat="1" applyFont="1" applyAlignment="1">
      <alignment horizontal="right"/>
    </xf>
    <xf numFmtId="174" fontId="2" fillId="0" borderId="1" xfId="0" applyNumberFormat="1" applyFont="1" applyBorder="1" applyAlignment="1" quotePrefix="1">
      <alignment horizontal="right"/>
    </xf>
    <xf numFmtId="174" fontId="2" fillId="0" borderId="1" xfId="0" applyNumberFormat="1" applyFont="1" applyBorder="1" applyAlignment="1" quotePrefix="1">
      <alignment/>
    </xf>
    <xf numFmtId="176" fontId="2" fillId="0" borderId="1" xfId="0" applyNumberFormat="1" applyFont="1" applyBorder="1" applyAlignment="1" quotePrefix="1">
      <alignment horizontal="right"/>
    </xf>
    <xf numFmtId="176" fontId="2" fillId="0" borderId="0" xfId="0" applyNumberFormat="1" applyFont="1" applyBorder="1" applyAlignment="1" quotePrefix="1">
      <alignment horizontal="right"/>
    </xf>
    <xf numFmtId="1" fontId="0" fillId="0" borderId="0" xfId="0" applyNumberFormat="1" applyFont="1" applyBorder="1" applyAlignment="1">
      <alignment/>
    </xf>
    <xf numFmtId="1" fontId="0" fillId="0" borderId="0" xfId="0" applyNumberFormat="1" applyFont="1" applyBorder="1" applyAlignment="1" quotePrefix="1">
      <alignment horizontal="right"/>
    </xf>
    <xf numFmtId="0" fontId="4" fillId="0" borderId="1" xfId="0" applyFont="1" applyBorder="1" applyAlignment="1">
      <alignment/>
    </xf>
    <xf numFmtId="0" fontId="0" fillId="0" borderId="2" xfId="0" applyBorder="1" applyAlignment="1" quotePrefix="1">
      <alignment/>
    </xf>
    <xf numFmtId="176" fontId="2" fillId="0" borderId="2" xfId="0" applyNumberFormat="1" applyFont="1" applyFill="1" applyBorder="1" applyAlignment="1">
      <alignment/>
    </xf>
    <xf numFmtId="176" fontId="2" fillId="0" borderId="0" xfId="0" applyNumberFormat="1" applyFont="1" applyFill="1" applyBorder="1" applyAlignment="1">
      <alignment/>
    </xf>
    <xf numFmtId="1" fontId="1" fillId="0" borderId="0" xfId="0" applyNumberFormat="1" applyFont="1" applyFill="1" applyBorder="1" applyAlignment="1">
      <alignment/>
    </xf>
    <xf numFmtId="1" fontId="2" fillId="0" borderId="0" xfId="0" applyNumberFormat="1" applyFont="1" applyFill="1" applyBorder="1" applyAlignment="1">
      <alignment/>
    </xf>
    <xf numFmtId="1" fontId="3" fillId="0" borderId="0" xfId="0" applyNumberFormat="1" applyFont="1" applyAlignment="1">
      <alignment/>
    </xf>
    <xf numFmtId="1" fontId="1" fillId="0" borderId="0" xfId="0" applyNumberFormat="1" applyFont="1" applyFill="1" applyBorder="1" applyAlignment="1">
      <alignment horizontal="right"/>
    </xf>
    <xf numFmtId="16" fontId="0" fillId="0" borderId="1" xfId="0" applyNumberFormat="1" applyFont="1" applyFill="1" applyBorder="1" applyAlignment="1">
      <alignment/>
    </xf>
    <xf numFmtId="0" fontId="4" fillId="0" borderId="0" xfId="0" applyFont="1" applyBorder="1" applyAlignment="1" quotePrefix="1">
      <alignment/>
    </xf>
    <xf numFmtId="174" fontId="2" fillId="0" borderId="0" xfId="0" applyNumberFormat="1" applyFont="1" applyBorder="1" applyAlignment="1">
      <alignment horizontal="right"/>
    </xf>
    <xf numFmtId="16" fontId="0" fillId="0" borderId="0" xfId="0" applyNumberFormat="1" applyAlignment="1" quotePrefix="1">
      <alignment/>
    </xf>
    <xf numFmtId="174" fontId="0" fillId="0" borderId="0" xfId="0" applyNumberFormat="1" applyAlignment="1">
      <alignment/>
    </xf>
    <xf numFmtId="174" fontId="1" fillId="0" borderId="0" xfId="0" applyNumberFormat="1" applyFont="1" applyBorder="1" applyAlignment="1">
      <alignment horizontal="right"/>
    </xf>
    <xf numFmtId="0" fontId="2" fillId="0" borderId="0" xfId="0" applyFont="1" applyBorder="1" applyAlignment="1" quotePrefix="1">
      <alignment horizontal="left"/>
    </xf>
    <xf numFmtId="0" fontId="1" fillId="0" borderId="1" xfId="0" applyFont="1" applyBorder="1" applyAlignment="1" quotePrefix="1">
      <alignment horizontal="left"/>
    </xf>
    <xf numFmtId="2" fontId="1" fillId="0" borderId="1" xfId="0" applyNumberFormat="1" applyFont="1" applyBorder="1" applyAlignment="1" quotePrefix="1">
      <alignment horizontal="right"/>
    </xf>
    <xf numFmtId="1" fontId="1" fillId="0" borderId="1" xfId="0" applyNumberFormat="1" applyFont="1" applyBorder="1" applyAlignment="1" quotePrefix="1">
      <alignment horizontal="right"/>
    </xf>
    <xf numFmtId="174" fontId="2" fillId="0" borderId="1" xfId="0" applyNumberFormat="1" applyFont="1" applyBorder="1" applyAlignment="1">
      <alignment horizontal="right"/>
    </xf>
    <xf numFmtId="0" fontId="0" fillId="0" borderId="3" xfId="0" applyBorder="1" applyAlignment="1">
      <alignment horizontal="center"/>
    </xf>
    <xf numFmtId="2" fontId="2" fillId="0" borderId="0" xfId="0" applyNumberFormat="1" applyFont="1" applyAlignment="1">
      <alignment/>
    </xf>
    <xf numFmtId="2" fontId="2" fillId="0" borderId="1" xfId="0" applyNumberFormat="1" applyFont="1" applyBorder="1" applyAlignment="1">
      <alignment/>
    </xf>
    <xf numFmtId="176" fontId="2" fillId="0" borderId="2" xfId="0" applyNumberFormat="1" applyFont="1" applyBorder="1" applyAlignment="1">
      <alignment/>
    </xf>
    <xf numFmtId="176" fontId="2" fillId="0" borderId="2" xfId="0" applyNumberFormat="1" applyFont="1" applyBorder="1" applyAlignment="1">
      <alignment horizontal="right"/>
    </xf>
    <xf numFmtId="0" fontId="2" fillId="0" borderId="0" xfId="0" applyFont="1" applyBorder="1" applyAlignment="1">
      <alignment horizontal="left"/>
    </xf>
    <xf numFmtId="14" fontId="2" fillId="0" borderId="1" xfId="0" applyNumberFormat="1" applyFont="1" applyBorder="1" applyAlignment="1">
      <alignment horizontal="right"/>
    </xf>
    <xf numFmtId="0" fontId="0" fillId="0" borderId="0" xfId="0" applyAlignment="1" quotePrefix="1">
      <alignment horizontal="right"/>
    </xf>
    <xf numFmtId="0" fontId="2" fillId="0" borderId="0" xfId="0" applyFont="1" applyBorder="1" applyAlignment="1" quotePrefix="1">
      <alignment horizontal="right" wrapText="1"/>
    </xf>
    <xf numFmtId="0" fontId="2" fillId="0" borderId="0" xfId="0" applyFont="1" applyBorder="1" applyAlignment="1">
      <alignment horizontal="right" wrapText="1"/>
    </xf>
    <xf numFmtId="0" fontId="2" fillId="0" borderId="2" xfId="0" applyFont="1" applyBorder="1" applyAlignment="1" quotePrefix="1">
      <alignment horizontal="right"/>
    </xf>
    <xf numFmtId="0" fontId="2" fillId="0" borderId="2" xfId="0" applyFont="1" applyBorder="1" applyAlignment="1">
      <alignment/>
    </xf>
    <xf numFmtId="0" fontId="2" fillId="0" borderId="4" xfId="0" applyFont="1" applyBorder="1" applyAlignment="1" quotePrefix="1">
      <alignment horizontal="center"/>
    </xf>
    <xf numFmtId="0" fontId="0" fillId="0" borderId="1" xfId="0" applyBorder="1" applyAlignment="1" quotePrefix="1">
      <alignment horizontal="right"/>
    </xf>
    <xf numFmtId="0" fontId="0" fillId="0" borderId="4" xfId="0" applyBorder="1" applyAlignment="1" quotePrefix="1">
      <alignment/>
    </xf>
    <xf numFmtId="0" fontId="2" fillId="0" borderId="2" xfId="0" applyFont="1" applyBorder="1" applyAlignment="1" quotePrefix="1">
      <alignment/>
    </xf>
    <xf numFmtId="17" fontId="2" fillId="0" borderId="2" xfId="0" applyNumberFormat="1" applyFont="1" applyBorder="1" applyAlignment="1">
      <alignment horizontal="centerContinuous"/>
    </xf>
    <xf numFmtId="0" fontId="2" fillId="0" borderId="2" xfId="0" applyFont="1" applyBorder="1" applyAlignment="1" quotePrefix="1">
      <alignment horizontal="centerContinuous"/>
    </xf>
    <xf numFmtId="2" fontId="2" fillId="0" borderId="1" xfId="0" applyNumberFormat="1" applyFont="1" applyBorder="1" applyAlignment="1">
      <alignment horizontal="right"/>
    </xf>
    <xf numFmtId="10" fontId="2" fillId="0" borderId="1" xfId="0" applyNumberFormat="1" applyFont="1" applyBorder="1" applyAlignment="1">
      <alignment/>
    </xf>
    <xf numFmtId="10" fontId="2" fillId="0" borderId="0" xfId="0" applyNumberFormat="1" applyFont="1" applyBorder="1" applyAlignment="1">
      <alignment/>
    </xf>
    <xf numFmtId="16" fontId="0" fillId="0" borderId="2" xfId="0" applyNumberFormat="1" applyFont="1" applyBorder="1" applyAlignment="1">
      <alignment horizontal="right"/>
    </xf>
    <xf numFmtId="0" fontId="0" fillId="0" borderId="2" xfId="0" applyFont="1" applyBorder="1" applyAlignment="1">
      <alignment horizontal="center"/>
    </xf>
    <xf numFmtId="0" fontId="0" fillId="0" borderId="1" xfId="0" applyFont="1" applyBorder="1" applyAlignment="1">
      <alignment horizontal="right"/>
    </xf>
    <xf numFmtId="0" fontId="0" fillId="0" borderId="1" xfId="0" applyFont="1" applyBorder="1" applyAlignment="1">
      <alignment horizontal="centerContinuous"/>
    </xf>
    <xf numFmtId="0" fontId="0" fillId="0" borderId="1" xfId="0" applyFont="1" applyBorder="1" applyAlignment="1" quotePrefix="1">
      <alignment horizontal="left"/>
    </xf>
    <xf numFmtId="0" fontId="0" fillId="0" borderId="1" xfId="0" applyFont="1" applyBorder="1" applyAlignment="1" quotePrefix="1">
      <alignment/>
    </xf>
    <xf numFmtId="0" fontId="0" fillId="0" borderId="1" xfId="0" applyFont="1" applyBorder="1" applyAlignment="1">
      <alignment/>
    </xf>
    <xf numFmtId="0" fontId="0" fillId="0" borderId="2" xfId="0" applyBorder="1" applyAlignment="1">
      <alignment horizontal="center"/>
    </xf>
    <xf numFmtId="0" fontId="0" fillId="0" borderId="1" xfId="0" applyBorder="1" applyAlignment="1">
      <alignment horizontal="center"/>
    </xf>
    <xf numFmtId="176" fontId="0" fillId="0" borderId="1" xfId="0" applyNumberFormat="1" applyFont="1" applyBorder="1" applyAlignment="1">
      <alignment horizontal="center"/>
    </xf>
    <xf numFmtId="176" fontId="0" fillId="0" borderId="1" xfId="0" applyNumberFormat="1" applyFont="1" applyBorder="1" applyAlignment="1">
      <alignment/>
    </xf>
    <xf numFmtId="176" fontId="0" fillId="0" borderId="2" xfId="0" applyNumberFormat="1" applyFont="1" applyBorder="1" applyAlignment="1">
      <alignment/>
    </xf>
    <xf numFmtId="173" fontId="0" fillId="0" borderId="0" xfId="0" applyNumberFormat="1" applyFont="1" applyAlignment="1">
      <alignment horizontal="left"/>
    </xf>
    <xf numFmtId="173" fontId="0" fillId="0" borderId="0" xfId="0" applyNumberFormat="1" applyFont="1" applyAlignment="1" quotePrefix="1">
      <alignment horizontal="left"/>
    </xf>
    <xf numFmtId="1" fontId="0" fillId="0" borderId="0" xfId="0" applyNumberFormat="1" applyFont="1" applyAlignment="1">
      <alignment horizontal="right"/>
    </xf>
    <xf numFmtId="0" fontId="0" fillId="0" borderId="4" xfId="0" applyBorder="1" applyAlignment="1">
      <alignment horizontal="right"/>
    </xf>
    <xf numFmtId="1" fontId="0" fillId="0" borderId="0" xfId="0" applyNumberFormat="1" applyFont="1" applyBorder="1" applyAlignment="1" quotePrefix="1">
      <alignment/>
    </xf>
    <xf numFmtId="173" fontId="0" fillId="0" borderId="0" xfId="0" applyNumberFormat="1" applyFont="1" applyBorder="1" applyAlignment="1" quotePrefix="1">
      <alignment horizontal="left"/>
    </xf>
    <xf numFmtId="1" fontId="0" fillId="0" borderId="0" xfId="0" applyNumberFormat="1" applyFont="1" applyBorder="1" applyAlignment="1">
      <alignment horizontal="right"/>
    </xf>
    <xf numFmtId="1" fontId="0" fillId="0" borderId="1" xfId="0" applyNumberFormat="1" applyFont="1" applyBorder="1" applyAlignment="1" quotePrefix="1">
      <alignment/>
    </xf>
    <xf numFmtId="173" fontId="0" fillId="0" borderId="1" xfId="0" applyNumberFormat="1" applyFont="1" applyBorder="1" applyAlignment="1" quotePrefix="1">
      <alignment horizontal="left"/>
    </xf>
    <xf numFmtId="1" fontId="0" fillId="0" borderId="1" xfId="0" applyNumberFormat="1" applyFont="1" applyBorder="1" applyAlignment="1">
      <alignment horizontal="right"/>
    </xf>
    <xf numFmtId="1" fontId="0" fillId="0" borderId="1" xfId="0" applyNumberFormat="1" applyFont="1" applyBorder="1" applyAlignment="1" quotePrefix="1">
      <alignment horizontal="right"/>
    </xf>
    <xf numFmtId="176" fontId="0" fillId="0" borderId="0" xfId="0" applyNumberFormat="1" applyFont="1" applyAlignment="1">
      <alignment/>
    </xf>
    <xf numFmtId="0" fontId="2" fillId="0" borderId="0" xfId="0" applyFont="1" applyAlignment="1" quotePrefix="1">
      <alignment/>
    </xf>
    <xf numFmtId="0" fontId="3" fillId="0" borderId="4" xfId="0" applyFont="1" applyBorder="1" applyAlignment="1">
      <alignment/>
    </xf>
    <xf numFmtId="0" fontId="0" fillId="2" borderId="2" xfId="0" applyFont="1" applyFill="1" applyBorder="1" applyAlignment="1">
      <alignment/>
    </xf>
    <xf numFmtId="15" fontId="0" fillId="2" borderId="2" xfId="0" applyNumberFormat="1" applyFont="1" applyFill="1" applyBorder="1" applyAlignment="1">
      <alignment/>
    </xf>
    <xf numFmtId="0" fontId="0" fillId="0" borderId="0" xfId="0" applyFont="1" applyBorder="1" applyAlignment="1">
      <alignment/>
    </xf>
    <xf numFmtId="0" fontId="0" fillId="0" borderId="2" xfId="0" applyFont="1" applyBorder="1" applyAlignment="1">
      <alignment horizontal="right"/>
    </xf>
    <xf numFmtId="176" fontId="0" fillId="0" borderId="0" xfId="0" applyNumberFormat="1" applyFont="1" applyBorder="1" applyAlignment="1">
      <alignment horizontal="left"/>
    </xf>
    <xf numFmtId="4" fontId="0" fillId="0" borderId="0" xfId="0" applyNumberFormat="1" applyFont="1" applyBorder="1" applyAlignment="1">
      <alignment horizontal="right" wrapText="1"/>
    </xf>
    <xf numFmtId="2" fontId="0" fillId="0" borderId="0" xfId="0" applyNumberFormat="1" applyFont="1" applyBorder="1" applyAlignment="1">
      <alignment/>
    </xf>
    <xf numFmtId="0" fontId="0" fillId="0" borderId="0" xfId="0" applyFont="1" applyAlignment="1" quotePrefix="1">
      <alignment horizontal="center"/>
    </xf>
    <xf numFmtId="0" fontId="0" fillId="0" borderId="0" xfId="0" applyFont="1" applyAlignment="1" quotePrefix="1">
      <alignment horizontal="right"/>
    </xf>
    <xf numFmtId="0" fontId="0" fillId="0" borderId="0" xfId="0" applyFont="1" applyAlignment="1" quotePrefix="1">
      <alignment/>
    </xf>
    <xf numFmtId="0" fontId="0" fillId="0" borderId="0" xfId="0" applyNumberFormat="1" applyFont="1" applyBorder="1" applyAlignment="1">
      <alignment/>
    </xf>
    <xf numFmtId="0" fontId="0" fillId="0" borderId="0" xfId="0" applyNumberFormat="1" applyFont="1" applyBorder="1" applyAlignment="1" quotePrefix="1">
      <alignment/>
    </xf>
    <xf numFmtId="0" fontId="0" fillId="0" borderId="0" xfId="0" applyFont="1" applyBorder="1" applyAlignment="1" quotePrefix="1">
      <alignment horizontal="right"/>
    </xf>
    <xf numFmtId="0" fontId="0" fillId="0" borderId="0" xfId="0" applyNumberFormat="1" applyFont="1" applyBorder="1" applyAlignment="1" quotePrefix="1">
      <alignment horizontal="center"/>
    </xf>
    <xf numFmtId="0" fontId="0" fillId="0" borderId="0" xfId="0" applyNumberFormat="1" applyFont="1" applyAlignment="1" quotePrefix="1">
      <alignment horizontal="center"/>
    </xf>
    <xf numFmtId="0" fontId="0" fillId="0" borderId="0" xfId="0" applyNumberFormat="1" applyFont="1" applyAlignment="1" quotePrefix="1">
      <alignment/>
    </xf>
    <xf numFmtId="0" fontId="0" fillId="0" borderId="1" xfId="0" applyFont="1" applyBorder="1" applyAlignment="1">
      <alignment/>
    </xf>
    <xf numFmtId="0" fontId="0" fillId="0" borderId="1" xfId="0" applyBorder="1" applyAlignment="1">
      <alignment/>
    </xf>
    <xf numFmtId="2" fontId="0" fillId="0" borderId="1" xfId="0" applyNumberFormat="1" applyFont="1" applyBorder="1" applyAlignment="1">
      <alignment/>
    </xf>
    <xf numFmtId="0" fontId="0" fillId="0" borderId="1" xfId="0" applyNumberFormat="1" applyFont="1" applyBorder="1" applyAlignment="1" quotePrefix="1">
      <alignment/>
    </xf>
    <xf numFmtId="0" fontId="0" fillId="0" borderId="1" xfId="0" applyFont="1" applyBorder="1" applyAlignment="1" quotePrefix="1">
      <alignment horizontal="right"/>
    </xf>
    <xf numFmtId="4" fontId="0" fillId="0" borderId="0" xfId="0" applyNumberFormat="1" applyFont="1" applyFill="1" applyBorder="1" applyAlignment="1">
      <alignment/>
    </xf>
    <xf numFmtId="0" fontId="0" fillId="0" borderId="0" xfId="0" applyNumberFormat="1" applyFont="1" applyAlignment="1">
      <alignment/>
    </xf>
    <xf numFmtId="4" fontId="0" fillId="0" borderId="0" xfId="0" applyNumberFormat="1" applyFont="1" applyBorder="1" applyAlignment="1">
      <alignment/>
    </xf>
    <xf numFmtId="0" fontId="5" fillId="0" borderId="0" xfId="0" applyNumberFormat="1" applyFont="1" applyAlignment="1">
      <alignment/>
    </xf>
    <xf numFmtId="0" fontId="5" fillId="0" borderId="0" xfId="0" applyFont="1" applyAlignment="1">
      <alignment/>
    </xf>
    <xf numFmtId="0" fontId="0" fillId="0" borderId="1" xfId="0" applyNumberFormat="1" applyFont="1" applyBorder="1" applyAlignment="1">
      <alignment/>
    </xf>
    <xf numFmtId="0" fontId="6" fillId="0" borderId="2" xfId="0" applyNumberFormat="1" applyFont="1" applyBorder="1" applyAlignment="1">
      <alignment/>
    </xf>
    <xf numFmtId="0" fontId="0" fillId="0" borderId="2" xfId="0"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justify" vertical="top" wrapText="1"/>
    </xf>
    <xf numFmtId="2" fontId="2" fillId="0" borderId="4" xfId="0" applyNumberFormat="1" applyFont="1" applyBorder="1" applyAlignment="1">
      <alignment horizontal="right" vertical="top" wrapText="1"/>
    </xf>
    <xf numFmtId="0" fontId="0" fillId="0" borderId="0" xfId="0" applyNumberFormat="1" applyFont="1" applyAlignment="1">
      <alignment/>
    </xf>
    <xf numFmtId="0" fontId="0" fillId="0" borderId="0" xfId="0" applyNumberFormat="1" applyFont="1" applyAlignment="1">
      <alignment wrapText="1"/>
    </xf>
    <xf numFmtId="2" fontId="2" fillId="0" borderId="0" xfId="0" applyNumberFormat="1" applyFont="1" applyBorder="1" applyAlignment="1">
      <alignment horizontal="right" vertical="top" wrapText="1"/>
    </xf>
    <xf numFmtId="0" fontId="0" fillId="0" borderId="0" xfId="0" applyNumberFormat="1" applyFont="1" applyAlignment="1">
      <alignment horizontal="left"/>
    </xf>
    <xf numFmtId="0" fontId="0" fillId="0" borderId="0" xfId="0" applyNumberFormat="1" applyFont="1" applyAlignment="1">
      <alignment horizontal="left" wrapText="1"/>
    </xf>
    <xf numFmtId="0" fontId="0" fillId="0" borderId="0" xfId="0" applyNumberFormat="1" applyFont="1" applyAlignment="1" quotePrefix="1">
      <alignment/>
    </xf>
    <xf numFmtId="0" fontId="2" fillId="0" borderId="0" xfId="0" applyFont="1" applyBorder="1" applyAlignment="1">
      <alignment horizontal="right" vertical="top" wrapText="1"/>
    </xf>
    <xf numFmtId="0" fontId="0" fillId="0" borderId="0" xfId="0" applyNumberFormat="1" applyFont="1" applyAlignment="1">
      <alignment horizontal="justify"/>
    </xf>
    <xf numFmtId="0" fontId="0" fillId="0" borderId="1" xfId="0" applyFont="1" applyBorder="1" applyAlignment="1">
      <alignment horizontal="justify" vertical="top" wrapText="1"/>
    </xf>
    <xf numFmtId="0" fontId="2" fillId="0" borderId="1" xfId="0" applyFont="1" applyBorder="1" applyAlignment="1">
      <alignment horizontal="right" vertical="top" wrapText="1"/>
    </xf>
    <xf numFmtId="0" fontId="5" fillId="0" borderId="1" xfId="0" applyNumberFormat="1" applyFont="1" applyBorder="1" applyAlignment="1">
      <alignment vertical="top"/>
    </xf>
    <xf numFmtId="0" fontId="0" fillId="0" borderId="1" xfId="0" applyNumberFormat="1" applyFont="1" applyBorder="1" applyAlignment="1">
      <alignment vertical="center"/>
    </xf>
    <xf numFmtId="0" fontId="0" fillId="0" borderId="1" xfId="0" applyNumberFormat="1" applyFont="1" applyBorder="1" applyAlignment="1">
      <alignment/>
    </xf>
    <xf numFmtId="0" fontId="0" fillId="0" borderId="2" xfId="0" applyNumberFormat="1" applyFont="1" applyBorder="1" applyAlignment="1">
      <alignment vertical="top"/>
    </xf>
    <xf numFmtId="0" fontId="0" fillId="0" borderId="2" xfId="0" applyNumberFormat="1" applyFont="1" applyBorder="1" applyAlignment="1">
      <alignment horizontal="right" vertical="top"/>
    </xf>
    <xf numFmtId="0" fontId="0" fillId="0" borderId="0" xfId="0" applyNumberFormat="1" applyFont="1" applyBorder="1" applyAlignment="1">
      <alignment/>
    </xf>
    <xf numFmtId="2" fontId="0" fillId="0" borderId="0" xfId="0" applyNumberFormat="1" applyFont="1" applyBorder="1" applyAlignment="1">
      <alignment horizontal="right" vertical="top"/>
    </xf>
    <xf numFmtId="0" fontId="0" fillId="0" borderId="0" xfId="0" applyNumberFormat="1" applyFont="1" applyBorder="1" applyAlignment="1" quotePrefix="1">
      <alignment/>
    </xf>
    <xf numFmtId="2" fontId="0" fillId="0" borderId="0" xfId="0" applyNumberFormat="1" applyFont="1" applyBorder="1" applyAlignment="1">
      <alignment horizontal="right"/>
    </xf>
    <xf numFmtId="0" fontId="0" fillId="0" borderId="0" xfId="0" applyNumberFormat="1" applyFont="1" applyBorder="1" applyAlignment="1">
      <alignment horizontal="right" vertical="top"/>
    </xf>
    <xf numFmtId="0"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0" fontId="0" fillId="0" borderId="1" xfId="0" applyFont="1" applyBorder="1" applyAlignment="1">
      <alignment/>
    </xf>
    <xf numFmtId="2" fontId="0" fillId="0" borderId="1" xfId="0" applyNumberFormat="1" applyFont="1" applyBorder="1" applyAlignment="1">
      <alignment horizontal="right"/>
    </xf>
    <xf numFmtId="0" fontId="3" fillId="0" borderId="2" xfId="0" applyFont="1" applyBorder="1" applyAlignment="1">
      <alignment/>
    </xf>
    <xf numFmtId="15" fontId="0" fillId="2" borderId="1" xfId="0" applyNumberFormat="1" applyFont="1" applyFill="1" applyBorder="1" applyAlignment="1" quotePrefix="1">
      <alignment/>
    </xf>
    <xf numFmtId="0" fontId="3" fillId="0" borderId="0" xfId="0" applyNumberFormat="1" applyFont="1" applyBorder="1" applyAlignment="1">
      <alignment/>
    </xf>
    <xf numFmtId="0" fontId="0" fillId="0" borderId="0" xfId="0" applyFont="1" applyAlignment="1">
      <alignment horizontal="center"/>
    </xf>
    <xf numFmtId="0" fontId="3" fillId="0" borderId="0" xfId="0" applyFont="1" applyAlignment="1">
      <alignment horizontal="center"/>
    </xf>
    <xf numFmtId="0" fontId="0" fillId="0" borderId="0" xfId="0" applyNumberFormat="1" applyFont="1" applyAlignment="1">
      <alignment horizontal="right"/>
    </xf>
    <xf numFmtId="0" fontId="0" fillId="0" borderId="0" xfId="0" applyNumberFormat="1" applyFont="1" applyAlignment="1" quotePrefix="1">
      <alignment horizontal="right"/>
    </xf>
    <xf numFmtId="0" fontId="0" fillId="0" borderId="0" xfId="0" applyNumberFormat="1" applyFont="1" applyBorder="1" applyAlignment="1" quotePrefix="1">
      <alignment horizontal="left"/>
    </xf>
    <xf numFmtId="0" fontId="0" fillId="0" borderId="0" xfId="0" applyFont="1" applyBorder="1" applyAlignment="1" quotePrefix="1">
      <alignment horizontal="center"/>
    </xf>
    <xf numFmtId="0" fontId="0" fillId="0" borderId="1" xfId="0" applyFont="1" applyBorder="1" applyAlignment="1" quotePrefix="1">
      <alignment horizontal="center"/>
    </xf>
    <xf numFmtId="176" fontId="0" fillId="0" borderId="4" xfId="0" applyNumberFormat="1" applyBorder="1" applyAlignment="1">
      <alignment horizontal="center"/>
    </xf>
    <xf numFmtId="176" fontId="0" fillId="0" borderId="4" xfId="0" applyNumberFormat="1" applyBorder="1" applyAlignment="1">
      <alignment horizontal="right"/>
    </xf>
    <xf numFmtId="176" fontId="0" fillId="0" borderId="4" xfId="0" applyNumberFormat="1" applyBorder="1" applyAlignment="1">
      <alignment/>
    </xf>
    <xf numFmtId="176" fontId="0" fillId="0" borderId="4" xfId="0" applyNumberFormat="1" applyFill="1" applyBorder="1" applyAlignment="1">
      <alignment/>
    </xf>
    <xf numFmtId="176" fontId="0" fillId="0" borderId="0" xfId="0" applyNumberFormat="1" applyFont="1" applyBorder="1" applyAlignment="1">
      <alignment horizontal="center"/>
    </xf>
    <xf numFmtId="176" fontId="0" fillId="0" borderId="4" xfId="0" applyNumberFormat="1" applyFont="1" applyBorder="1" applyAlignment="1">
      <alignment/>
    </xf>
    <xf numFmtId="176" fontId="0" fillId="0" borderId="0" xfId="0" applyNumberFormat="1" applyFont="1" applyAlignment="1">
      <alignment horizontal="right"/>
    </xf>
    <xf numFmtId="0" fontId="0" fillId="0" borderId="4" xfId="0" applyFont="1" applyBorder="1" applyAlignment="1">
      <alignment horizontal="right"/>
    </xf>
    <xf numFmtId="0" fontId="0" fillId="0" borderId="4" xfId="0" applyFont="1" applyFill="1" applyBorder="1" applyAlignment="1">
      <alignment/>
    </xf>
    <xf numFmtId="0" fontId="0" fillId="0" borderId="4" xfId="0" applyFont="1" applyBorder="1" applyAlignment="1">
      <alignment/>
    </xf>
    <xf numFmtId="1" fontId="0" fillId="0" borderId="4" xfId="0" applyNumberFormat="1" applyFont="1" applyBorder="1" applyAlignment="1">
      <alignment horizontal="right"/>
    </xf>
    <xf numFmtId="1" fontId="0" fillId="0" borderId="4" xfId="0" applyNumberFormat="1" applyFont="1" applyBorder="1" applyAlignment="1">
      <alignment/>
    </xf>
    <xf numFmtId="0" fontId="0" fillId="0" borderId="0" xfId="0" applyFont="1" applyBorder="1" applyAlignment="1">
      <alignment/>
    </xf>
    <xf numFmtId="0" fontId="3" fillId="2" borderId="2" xfId="0" applyFont="1" applyFill="1" applyBorder="1" applyAlignment="1">
      <alignment/>
    </xf>
    <xf numFmtId="15" fontId="3" fillId="2" borderId="2" xfId="0" applyNumberFormat="1" applyFont="1" applyFill="1" applyBorder="1" applyAlignment="1">
      <alignment/>
    </xf>
    <xf numFmtId="1" fontId="0" fillId="0" borderId="2" xfId="0" applyNumberFormat="1" applyFont="1" applyBorder="1" applyAlignment="1">
      <alignment horizontal="right"/>
    </xf>
    <xf numFmtId="1" fontId="0" fillId="0" borderId="2" xfId="0" applyNumberFormat="1" applyFont="1" applyBorder="1" applyAlignment="1">
      <alignment/>
    </xf>
    <xf numFmtId="176" fontId="0" fillId="0" borderId="0" xfId="0" applyNumberFormat="1" applyFont="1" applyBorder="1" applyAlignment="1">
      <alignment/>
    </xf>
    <xf numFmtId="4" fontId="0" fillId="0" borderId="0" xfId="0" applyNumberFormat="1" applyBorder="1" applyAlignment="1">
      <alignment/>
    </xf>
    <xf numFmtId="0" fontId="0" fillId="0" borderId="0" xfId="0" applyFont="1" applyBorder="1" applyAlignment="1">
      <alignment wrapText="1"/>
    </xf>
    <xf numFmtId="0" fontId="0" fillId="0" borderId="0" xfId="0" applyFont="1" applyAlignment="1">
      <alignment wrapText="1"/>
    </xf>
    <xf numFmtId="4" fontId="0" fillId="0" borderId="1" xfId="0" applyNumberFormat="1" applyBorder="1" applyAlignment="1">
      <alignment/>
    </xf>
    <xf numFmtId="0" fontId="0" fillId="0" borderId="0" xfId="0" applyFont="1" applyAlignment="1">
      <alignment/>
    </xf>
    <xf numFmtId="0" fontId="3" fillId="0" borderId="2" xfId="0" applyFont="1" applyBorder="1" applyAlignment="1" quotePrefix="1">
      <alignment/>
    </xf>
    <xf numFmtId="0" fontId="0" fillId="0" borderId="2" xfId="0" applyFont="1" applyBorder="1" applyAlignment="1" quotePrefix="1">
      <alignment/>
    </xf>
    <xf numFmtId="0" fontId="0" fillId="0" borderId="2" xfId="0" applyFont="1" applyBorder="1" applyAlignment="1">
      <alignment wrapText="1"/>
    </xf>
    <xf numFmtId="0" fontId="2" fillId="0" borderId="4" xfId="0" applyFont="1" applyBorder="1" applyAlignment="1">
      <alignment horizontal="right" vertical="top" wrapText="1"/>
    </xf>
    <xf numFmtId="0" fontId="0" fillId="0" borderId="1" xfId="0" applyFont="1" applyBorder="1" applyAlignment="1">
      <alignment horizontal="right" vertical="top" wrapText="1"/>
    </xf>
    <xf numFmtId="2" fontId="7" fillId="0" borderId="0" xfId="0" applyNumberFormat="1" applyFont="1" applyBorder="1" applyAlignment="1">
      <alignment/>
    </xf>
    <xf numFmtId="0" fontId="0" fillId="0" borderId="1" xfId="0" applyFont="1" applyBorder="1" applyAlignment="1">
      <alignment vertical="top" wrapText="1"/>
    </xf>
    <xf numFmtId="0" fontId="7" fillId="0" borderId="1" xfId="0" applyFont="1" applyBorder="1" applyAlignment="1">
      <alignment horizontal="right" vertical="top"/>
    </xf>
    <xf numFmtId="2" fontId="0" fillId="0" borderId="0" xfId="0" applyNumberFormat="1" applyFont="1" applyBorder="1" applyAlignment="1">
      <alignment horizontal="right" vertical="top" wrapText="1"/>
    </xf>
    <xf numFmtId="0" fontId="0" fillId="0" borderId="0" xfId="0" applyFont="1" applyBorder="1" applyAlignment="1">
      <alignment vertical="top" wrapText="1"/>
    </xf>
    <xf numFmtId="0" fontId="0" fillId="0" borderId="2" xfId="0" applyFont="1" applyBorder="1" applyAlignment="1">
      <alignment/>
    </xf>
    <xf numFmtId="176" fontId="0" fillId="0" borderId="2" xfId="0" applyNumberFormat="1" applyFont="1" applyBorder="1" applyAlignment="1">
      <alignment horizontal="center"/>
    </xf>
    <xf numFmtId="176" fontId="0" fillId="0" borderId="4" xfId="0" applyNumberFormat="1" applyFont="1" applyBorder="1" applyAlignment="1">
      <alignment horizontal="center"/>
    </xf>
    <xf numFmtId="0" fontId="0" fillId="0" borderId="0" xfId="0" applyFont="1" applyFill="1" applyBorder="1" applyAlignment="1">
      <alignment/>
    </xf>
    <xf numFmtId="0" fontId="8" fillId="0" borderId="0" xfId="20" applyFont="1" applyBorder="1" applyAlignment="1">
      <alignment/>
    </xf>
    <xf numFmtId="0" fontId="0" fillId="0" borderId="0" xfId="0" applyFont="1" applyFill="1" applyAlignment="1">
      <alignment/>
    </xf>
    <xf numFmtId="0" fontId="0" fillId="0" borderId="1" xfId="0" applyFont="1" applyBorder="1" applyAlignment="1">
      <alignment horizontal="left"/>
    </xf>
    <xf numFmtId="1" fontId="0" fillId="0" borderId="1" xfId="0" applyNumberFormat="1" applyBorder="1" applyAlignment="1">
      <alignment/>
    </xf>
    <xf numFmtId="15" fontId="0" fillId="0" borderId="2" xfId="0" applyNumberFormat="1" applyFont="1" applyBorder="1" applyAlignment="1">
      <alignment/>
    </xf>
    <xf numFmtId="4" fontId="0" fillId="0" borderId="0" xfId="21" applyNumberFormat="1" applyFont="1" applyBorder="1" applyAlignment="1">
      <alignment horizontal="right" wrapText="1"/>
      <protection/>
    </xf>
    <xf numFmtId="4" fontId="11" fillId="0" borderId="0" xfId="0" applyNumberFormat="1" applyFont="1" applyBorder="1" applyAlignment="1">
      <alignment/>
    </xf>
    <xf numFmtId="4" fontId="0" fillId="0" borderId="1" xfId="0" applyNumberFormat="1" applyFont="1" applyBorder="1" applyAlignment="1">
      <alignment horizontal="right"/>
    </xf>
    <xf numFmtId="0" fontId="0" fillId="0" borderId="0" xfId="0" applyFont="1" applyAlignment="1">
      <alignment vertical="top" wrapText="1"/>
    </xf>
    <xf numFmtId="0" fontId="0" fillId="0" borderId="0" xfId="0" applyFont="1" applyAlignment="1">
      <alignment horizontal="right" wrapText="1"/>
    </xf>
    <xf numFmtId="0" fontId="0" fillId="0" borderId="0" xfId="0" applyBorder="1" applyAlignment="1">
      <alignment vertical="top" wrapText="1"/>
    </xf>
    <xf numFmtId="15" fontId="0" fillId="0" borderId="1" xfId="0" applyNumberFormat="1" applyFont="1" applyBorder="1" applyAlignment="1">
      <alignment/>
    </xf>
    <xf numFmtId="0" fontId="0" fillId="0" borderId="1" xfId="0" applyFont="1" applyBorder="1" applyAlignment="1">
      <alignment wrapText="1"/>
    </xf>
    <xf numFmtId="0" fontId="0" fillId="0" borderId="4" xfId="0" applyFont="1" applyBorder="1" applyAlignment="1">
      <alignment horizontal="justify" vertical="top" wrapText="1"/>
    </xf>
    <xf numFmtId="0" fontId="0" fillId="0" borderId="0" xfId="0" applyFont="1" applyAlignment="1">
      <alignment horizontal="justify" wrapText="1"/>
    </xf>
    <xf numFmtId="0" fontId="5" fillId="0" borderId="2" xfId="0" applyFont="1" applyBorder="1" applyAlignment="1">
      <alignment/>
    </xf>
    <xf numFmtId="0" fontId="5" fillId="0" borderId="0" xfId="0" applyFont="1" applyAlignment="1">
      <alignment vertical="top" wrapText="1"/>
    </xf>
    <xf numFmtId="0" fontId="0" fillId="0" borderId="2" xfId="0" applyFont="1" applyBorder="1" applyAlignment="1">
      <alignment vertical="top" wrapText="1"/>
    </xf>
    <xf numFmtId="0" fontId="0" fillId="0" borderId="2" xfId="0" applyFont="1" applyBorder="1" applyAlignment="1">
      <alignment horizontal="right" vertical="top" wrapText="1"/>
    </xf>
    <xf numFmtId="1" fontId="0" fillId="0" borderId="0" xfId="0" applyNumberFormat="1" applyFont="1" applyFill="1" applyBorder="1" applyAlignment="1">
      <alignment/>
    </xf>
    <xf numFmtId="1" fontId="8" fillId="0" borderId="0" xfId="20" applyNumberFormat="1" applyFont="1" applyBorder="1" applyAlignment="1">
      <alignment/>
    </xf>
    <xf numFmtId="1" fontId="0" fillId="0" borderId="0" xfId="0" applyNumberFormat="1" applyFont="1" applyBorder="1" applyAlignment="1">
      <alignment/>
    </xf>
    <xf numFmtId="0" fontId="0" fillId="0" borderId="1" xfId="0" applyFont="1" applyBorder="1" applyAlignment="1">
      <alignment horizontal="right"/>
    </xf>
    <xf numFmtId="2" fontId="0" fillId="0" borderId="1" xfId="0" applyNumberFormat="1" applyFont="1" applyBorder="1" applyAlignment="1">
      <alignment/>
    </xf>
    <xf numFmtId="0" fontId="0" fillId="0" borderId="0" xfId="0" applyFont="1" applyBorder="1" applyAlignment="1">
      <alignment horizontal="right"/>
    </xf>
    <xf numFmtId="2" fontId="0" fillId="0" borderId="0" xfId="0" applyNumberFormat="1" applyFont="1" applyBorder="1" applyAlignment="1">
      <alignment horizontal="right"/>
    </xf>
    <xf numFmtId="2" fontId="0" fillId="0" borderId="0" xfId="0" applyNumberFormat="1" applyFont="1" applyBorder="1" applyAlignment="1">
      <alignment/>
    </xf>
    <xf numFmtId="0" fontId="0" fillId="0" borderId="0" xfId="0" applyFont="1" applyAlignment="1">
      <alignment horizontal="left"/>
    </xf>
    <xf numFmtId="2" fontId="0" fillId="0" borderId="0" xfId="0" applyNumberFormat="1" applyFont="1" applyAlignment="1">
      <alignment/>
    </xf>
    <xf numFmtId="177" fontId="0" fillId="0" borderId="2" xfId="0" applyNumberFormat="1" applyFont="1" applyBorder="1" applyAlignment="1">
      <alignment/>
    </xf>
    <xf numFmtId="2" fontId="0" fillId="0" borderId="2" xfId="0" applyNumberFormat="1" applyFont="1" applyBorder="1" applyAlignment="1">
      <alignment/>
    </xf>
    <xf numFmtId="2" fontId="0" fillId="0" borderId="1" xfId="0" applyNumberFormat="1" applyFont="1" applyBorder="1" applyAlignment="1" quotePrefix="1">
      <alignment horizontal="center"/>
    </xf>
    <xf numFmtId="2" fontId="0" fillId="0" borderId="0" xfId="0" applyNumberFormat="1" applyFont="1" applyAlignment="1">
      <alignment horizontal="right"/>
    </xf>
    <xf numFmtId="176" fontId="0" fillId="0" borderId="0" xfId="0" applyNumberFormat="1" applyFont="1" applyFill="1" applyBorder="1" applyAlignment="1">
      <alignment/>
    </xf>
    <xf numFmtId="4" fontId="0" fillId="0" borderId="0" xfId="0" applyNumberFormat="1" applyFont="1" applyFill="1" applyBorder="1" applyAlignment="1">
      <alignment horizontal="right"/>
    </xf>
    <xf numFmtId="0" fontId="2" fillId="0" borderId="5" xfId="0" applyFont="1" applyBorder="1" applyAlignment="1">
      <alignment horizontal="center"/>
    </xf>
    <xf numFmtId="4" fontId="0" fillId="0" borderId="0" xfId="0" applyNumberFormat="1" applyFont="1" applyBorder="1" applyAlignment="1">
      <alignment horizontal="right"/>
    </xf>
    <xf numFmtId="0" fontId="0" fillId="0" borderId="4" xfId="0" applyNumberFormat="1" applyFont="1" applyBorder="1" applyAlignment="1">
      <alignment/>
    </xf>
    <xf numFmtId="4" fontId="0" fillId="0" borderId="4" xfId="0" applyNumberFormat="1" applyFont="1" applyFill="1" applyBorder="1" applyAlignment="1">
      <alignment horizontal="right" wrapText="1"/>
    </xf>
    <xf numFmtId="4" fontId="0" fillId="0" borderId="4" xfId="0" applyNumberFormat="1" applyFont="1" applyBorder="1" applyAlignment="1">
      <alignment horizontal="right" wrapText="1"/>
    </xf>
    <xf numFmtId="2" fontId="0" fillId="0" borderId="4" xfId="0" applyNumberFormat="1" applyFont="1" applyBorder="1" applyAlignment="1">
      <alignment horizontal="right" wrapText="1"/>
    </xf>
    <xf numFmtId="4" fontId="0" fillId="0" borderId="0" xfId="0" applyNumberFormat="1" applyFont="1" applyFill="1" applyBorder="1" applyAlignment="1">
      <alignment horizontal="right" wrapText="1"/>
    </xf>
    <xf numFmtId="2" fontId="0" fillId="0" borderId="0" xfId="0" applyNumberFormat="1" applyFont="1" applyBorder="1" applyAlignment="1">
      <alignment horizontal="right" wrapText="1"/>
    </xf>
    <xf numFmtId="0" fontId="5" fillId="0" borderId="0" xfId="0" applyNumberFormat="1" applyFont="1" applyBorder="1" applyAlignment="1">
      <alignment/>
    </xf>
    <xf numFmtId="2" fontId="0" fillId="0" borderId="0" xfId="0" applyNumberFormat="1" applyAlignment="1">
      <alignment/>
    </xf>
    <xf numFmtId="0" fontId="0" fillId="0" borderId="0" xfId="0" applyFont="1" applyBorder="1" applyAlignment="1">
      <alignment horizontal="fill" vertical="top"/>
    </xf>
    <xf numFmtId="0" fontId="0" fillId="0" borderId="0" xfId="0" applyBorder="1" applyAlignment="1">
      <alignment/>
    </xf>
    <xf numFmtId="2" fontId="0" fillId="0" borderId="0" xfId="0" applyNumberFormat="1" applyBorder="1" applyAlignment="1">
      <alignment/>
    </xf>
    <xf numFmtId="0" fontId="0" fillId="0" borderId="1" xfId="0" applyFont="1" applyBorder="1" applyAlignment="1">
      <alignment vertical="top"/>
    </xf>
    <xf numFmtId="2" fontId="0" fillId="0" borderId="0" xfId="0" applyNumberFormat="1" applyFont="1" applyBorder="1" applyAlignment="1">
      <alignment wrapText="1"/>
    </xf>
    <xf numFmtId="2" fontId="0" fillId="0" borderId="0" xfId="0" applyNumberFormat="1" applyFont="1" applyBorder="1" applyAlignment="1">
      <alignment/>
    </xf>
    <xf numFmtId="2" fontId="0" fillId="0" borderId="0" xfId="0" applyNumberFormat="1" applyFont="1" applyAlignment="1" quotePrefix="1">
      <alignment/>
    </xf>
    <xf numFmtId="0" fontId="5" fillId="0" borderId="4" xfId="0" applyFont="1" applyBorder="1" applyAlignment="1">
      <alignment vertical="top" wrapText="1"/>
    </xf>
    <xf numFmtId="0" fontId="0" fillId="0" borderId="4" xfId="0" applyFont="1" applyBorder="1" applyAlignment="1" quotePrefix="1">
      <alignment horizontal="center"/>
    </xf>
    <xf numFmtId="2" fontId="0" fillId="0" borderId="0" xfId="0" applyNumberFormat="1" applyFont="1" applyAlignment="1">
      <alignment/>
    </xf>
    <xf numFmtId="2" fontId="0" fillId="0" borderId="0" xfId="0" applyNumberFormat="1" applyFont="1" applyBorder="1" applyAlignment="1" quotePrefix="1">
      <alignment/>
    </xf>
    <xf numFmtId="2" fontId="0" fillId="0" borderId="4" xfId="0" applyNumberFormat="1" applyFont="1" applyBorder="1" applyAlignment="1">
      <alignment/>
    </xf>
    <xf numFmtId="174" fontId="0" fillId="0" borderId="1" xfId="0" applyNumberFormat="1" applyFont="1" applyBorder="1" applyAlignment="1">
      <alignment horizontal="right"/>
    </xf>
    <xf numFmtId="1" fontId="0" fillId="0" borderId="1" xfId="0" applyNumberFormat="1" applyFont="1" applyBorder="1" applyAlignment="1">
      <alignment/>
    </xf>
    <xf numFmtId="4" fontId="0" fillId="0" borderId="0" xfId="0" applyNumberFormat="1" applyFont="1" applyFill="1" applyBorder="1" applyAlignment="1" quotePrefix="1">
      <alignment/>
    </xf>
    <xf numFmtId="2" fontId="0" fillId="0" borderId="1" xfId="0" applyNumberFormat="1" applyFont="1" applyBorder="1" applyAlignment="1">
      <alignment/>
    </xf>
    <xf numFmtId="15" fontId="0" fillId="2" borderId="1" xfId="0" applyNumberFormat="1" applyFont="1" applyFill="1" applyBorder="1" applyAlignment="1">
      <alignment/>
    </xf>
    <xf numFmtId="0" fontId="12" fillId="0" borderId="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0" fillId="0" borderId="4" xfId="0"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17" fontId="2" fillId="0" borderId="4" xfId="0" applyNumberFormat="1" applyFont="1" applyBorder="1" applyAlignment="1" quotePrefix="1">
      <alignment horizontal="center"/>
    </xf>
    <xf numFmtId="17" fontId="2" fillId="0" borderId="4" xfId="0" applyNumberFormat="1" applyFont="1" applyBorder="1" applyAlignment="1">
      <alignment horizontal="center"/>
    </xf>
    <xf numFmtId="0" fontId="0" fillId="0" borderId="4" xfId="0" applyBorder="1" applyAlignment="1">
      <alignment horizontal="left"/>
    </xf>
    <xf numFmtId="0" fontId="0" fillId="0" borderId="1" xfId="0" applyBorder="1" applyAlignment="1">
      <alignment horizontal="left"/>
    </xf>
    <xf numFmtId="0" fontId="0" fillId="0" borderId="2" xfId="0" applyFont="1" applyBorder="1" applyAlignment="1">
      <alignment horizontal="center"/>
    </xf>
    <xf numFmtId="0" fontId="7" fillId="0" borderId="0" xfId="0" applyFont="1" applyAlignment="1">
      <alignment wrapText="1"/>
    </xf>
    <xf numFmtId="0" fontId="7" fillId="0" borderId="0" xfId="0" applyFont="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9" fillId="0" borderId="0" xfId="20" applyAlignment="1">
      <alignment/>
    </xf>
    <xf numFmtId="0" fontId="0" fillId="0" borderId="0" xfId="0"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HO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B24" sqref="B24"/>
    </sheetView>
  </sheetViews>
  <sheetFormatPr defaultColWidth="9.140625" defaultRowHeight="12.75"/>
  <sheetData>
    <row r="1" spans="2:7" ht="15.75">
      <c r="B1" s="457" t="s">
        <v>673</v>
      </c>
      <c r="C1" s="457"/>
      <c r="D1" s="457"/>
      <c r="E1" s="457"/>
      <c r="F1" s="457"/>
      <c r="G1" s="457"/>
    </row>
    <row r="2" spans="2:7" ht="12.75">
      <c r="B2" s="458" t="s">
        <v>711</v>
      </c>
      <c r="C2" s="458"/>
      <c r="D2" s="458"/>
      <c r="E2" s="458"/>
      <c r="F2" s="458"/>
      <c r="G2" s="458"/>
    </row>
    <row r="4" spans="1:2" ht="12.75">
      <c r="A4" s="459" t="s">
        <v>674</v>
      </c>
      <c r="B4" s="2" t="s">
        <v>675</v>
      </c>
    </row>
    <row r="5" spans="1:2" ht="12.75">
      <c r="A5" s="459" t="s">
        <v>676</v>
      </c>
      <c r="B5" s="87" t="s">
        <v>677</v>
      </c>
    </row>
    <row r="6" spans="1:2" ht="12.75">
      <c r="A6" s="459" t="s">
        <v>678</v>
      </c>
      <c r="B6" s="277" t="s">
        <v>679</v>
      </c>
    </row>
    <row r="7" spans="1:2" ht="12.75">
      <c r="A7" s="459" t="s">
        <v>680</v>
      </c>
      <c r="B7" s="277" t="s">
        <v>681</v>
      </c>
    </row>
    <row r="8" spans="1:2" ht="12.75">
      <c r="A8" s="459" t="s">
        <v>682</v>
      </c>
      <c r="B8" s="277" t="s">
        <v>683</v>
      </c>
    </row>
    <row r="9" spans="1:2" ht="12.75">
      <c r="A9" s="459" t="s">
        <v>684</v>
      </c>
      <c r="B9" s="277" t="s">
        <v>685</v>
      </c>
    </row>
    <row r="10" spans="1:2" ht="12.75">
      <c r="A10" s="459" t="s">
        <v>686</v>
      </c>
      <c r="B10" s="87" t="s">
        <v>687</v>
      </c>
    </row>
    <row r="11" spans="1:2" ht="12.75">
      <c r="A11" s="459" t="s">
        <v>688</v>
      </c>
      <c r="B11" s="87" t="s">
        <v>689</v>
      </c>
    </row>
    <row r="12" spans="1:2" ht="12.75">
      <c r="A12" s="459" t="s">
        <v>690</v>
      </c>
      <c r="B12" s="87" t="s">
        <v>691</v>
      </c>
    </row>
    <row r="13" spans="1:2" ht="12.75">
      <c r="A13" s="459" t="s">
        <v>692</v>
      </c>
      <c r="B13" s="87" t="s">
        <v>693</v>
      </c>
    </row>
    <row r="14" spans="1:2" ht="12.75">
      <c r="A14" s="459" t="s">
        <v>694</v>
      </c>
      <c r="B14" s="87" t="s">
        <v>695</v>
      </c>
    </row>
    <row r="15" spans="1:2" ht="12.75">
      <c r="A15" s="459" t="s">
        <v>696</v>
      </c>
      <c r="B15" s="87" t="s">
        <v>697</v>
      </c>
    </row>
    <row r="16" spans="1:2" ht="12.75">
      <c r="A16" s="459" t="s">
        <v>698</v>
      </c>
      <c r="B16" s="87" t="s">
        <v>699</v>
      </c>
    </row>
    <row r="17" spans="1:2" ht="12.75">
      <c r="A17" s="459" t="s">
        <v>700</v>
      </c>
      <c r="B17" s="87" t="s">
        <v>701</v>
      </c>
    </row>
    <row r="18" spans="1:2" ht="12.75">
      <c r="A18" s="459" t="s">
        <v>702</v>
      </c>
      <c r="B18" s="87" t="s">
        <v>703</v>
      </c>
    </row>
    <row r="19" spans="1:2" ht="12.75">
      <c r="A19" s="459" t="s">
        <v>704</v>
      </c>
      <c r="B19" s="87" t="s">
        <v>705</v>
      </c>
    </row>
    <row r="20" spans="1:2" ht="12.75">
      <c r="A20" s="459" t="s">
        <v>706</v>
      </c>
      <c r="B20" s="87" t="s">
        <v>707</v>
      </c>
    </row>
    <row r="21" spans="1:2" ht="12.75">
      <c r="A21" s="459" t="s">
        <v>708</v>
      </c>
      <c r="B21" s="87" t="s">
        <v>709</v>
      </c>
    </row>
    <row r="23" spans="2:8" ht="12.75">
      <c r="B23" s="460" t="s">
        <v>710</v>
      </c>
      <c r="C23" s="460"/>
      <c r="D23" s="460"/>
      <c r="E23" s="460"/>
      <c r="F23" s="460"/>
      <c r="G23" s="460"/>
      <c r="H23" s="460"/>
    </row>
  </sheetData>
  <mergeCells count="3">
    <mergeCell ref="B1:G1"/>
    <mergeCell ref="B2:G2"/>
    <mergeCell ref="B23:H23"/>
  </mergeCells>
  <hyperlinks>
    <hyperlink ref="A2" location="'BSE TECK'!A1" display="BSE TECk "/>
    <hyperlink ref="A7" location="'Table-13d'!A1" display="Table (d)"/>
    <hyperlink ref="A8" location="'Table-13e'!A1" display="Table (e)"/>
    <hyperlink ref="A9" location="'Table-13f'!A1" display="Table (f)"/>
    <hyperlink ref="A10" location="'Table-13g'!A1" display="Table (g)"/>
    <hyperlink ref="A11" location="'Table-13h'!A1" display="Table (h)"/>
    <hyperlink ref="A12" location="'Table-13i'!A1" display="Table (i)"/>
    <hyperlink ref="A13" location="'Table-13j'!A1" display="Table (j)"/>
    <hyperlink ref="A14" location="'Table-13k'!A1" display="Table (k)"/>
    <hyperlink ref="A15" location="'Table-13l'!A1" display="Table (l)"/>
    <hyperlink ref="A16" location="'Table-13m'!A1" display="Table (m)"/>
    <hyperlink ref="A18" location="'Table-13o'!A1" display="Table (o)"/>
    <hyperlink ref="A17" location="'Table-13n'!A1" display="Table (n)"/>
    <hyperlink ref="A21" location="'Table-13r'!A1" display="Table (r)"/>
    <hyperlink ref="A6" location="'Table-13c'!A1" display="Table (c) "/>
    <hyperlink ref="A5" location="'Table-13b'!A1" display="Table (b)"/>
    <hyperlink ref="A19" location="'Table-13p'!A1" display="Table (p)"/>
    <hyperlink ref="A20" location="'Table-13q'!A1" display="Table (q)"/>
    <hyperlink ref="A4" location="'Table-13a'!A1" display="Table (a)"/>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46"/>
  <sheetViews>
    <sheetView workbookViewId="0" topLeftCell="A1">
      <selection activeCell="A46" sqref="A46"/>
    </sheetView>
  </sheetViews>
  <sheetFormatPr defaultColWidth="9.140625" defaultRowHeight="12.75"/>
  <cols>
    <col min="1" max="1" width="22.00390625" style="0" customWidth="1"/>
    <col min="2" max="2" width="10.8515625" style="0" customWidth="1"/>
    <col min="4" max="5" width="10.7109375" style="0" customWidth="1"/>
    <col min="6" max="6" width="11.8515625" style="0" customWidth="1"/>
    <col min="8" max="9" width="11.00390625" style="0" customWidth="1"/>
    <col min="10" max="10" width="12.421875" style="0" customWidth="1"/>
    <col min="11" max="11" width="11.7109375" style="0" customWidth="1"/>
    <col min="12" max="12" width="12.8515625" style="0" customWidth="1"/>
    <col min="13" max="13" width="11.7109375" style="0" customWidth="1"/>
    <col min="14" max="14" width="10.28125" style="0" customWidth="1"/>
    <col min="15" max="15" width="10.140625" style="0" customWidth="1"/>
  </cols>
  <sheetData>
    <row r="1" spans="1:14" s="42" customFormat="1" ht="12.75">
      <c r="A1" s="42" t="s">
        <v>252</v>
      </c>
      <c r="B1" s="1"/>
      <c r="C1" s="1"/>
      <c r="D1" s="1"/>
      <c r="E1" s="1"/>
      <c r="F1" s="24"/>
      <c r="G1" s="1"/>
      <c r="H1" s="1"/>
      <c r="I1" s="1"/>
      <c r="J1" s="1"/>
      <c r="K1" s="1"/>
      <c r="L1" s="1"/>
      <c r="M1" s="150"/>
      <c r="N1" s="1"/>
    </row>
    <row r="2" spans="1:14" ht="12.75">
      <c r="A2" s="4"/>
      <c r="B2" s="46"/>
      <c r="C2" s="46"/>
      <c r="D2" s="46"/>
      <c r="E2" s="46"/>
      <c r="F2" s="18"/>
      <c r="G2" s="46"/>
      <c r="H2" s="46"/>
      <c r="I2" s="46"/>
      <c r="J2" s="46"/>
      <c r="K2" s="46"/>
      <c r="L2" s="46"/>
      <c r="M2" s="178"/>
      <c r="N2" s="179"/>
    </row>
    <row r="3" spans="1:15" ht="12.75">
      <c r="A3" t="s">
        <v>253</v>
      </c>
      <c r="B3" s="36" t="s">
        <v>254</v>
      </c>
      <c r="C3" s="36" t="s">
        <v>199</v>
      </c>
      <c r="D3" s="3" t="s">
        <v>255</v>
      </c>
      <c r="E3" s="3" t="s">
        <v>256</v>
      </c>
      <c r="F3" s="118" t="s">
        <v>257</v>
      </c>
      <c r="G3" s="3" t="s">
        <v>258</v>
      </c>
      <c r="H3" s="9" t="s">
        <v>259</v>
      </c>
      <c r="I3" s="9" t="s">
        <v>260</v>
      </c>
      <c r="J3" s="6" t="s">
        <v>261</v>
      </c>
      <c r="K3" s="6" t="s">
        <v>260</v>
      </c>
      <c r="L3" s="6" t="s">
        <v>256</v>
      </c>
      <c r="M3" s="36" t="s">
        <v>262</v>
      </c>
      <c r="N3" s="6" t="s">
        <v>263</v>
      </c>
      <c r="O3" s="103" t="s">
        <v>264</v>
      </c>
    </row>
    <row r="4" spans="2:15" ht="12.75">
      <c r="B4" s="3" t="s">
        <v>265</v>
      </c>
      <c r="C4" s="3" t="s">
        <v>208</v>
      </c>
      <c r="D4" s="3" t="s">
        <v>266</v>
      </c>
      <c r="E4" s="3" t="s">
        <v>267</v>
      </c>
      <c r="F4" t="s">
        <v>268</v>
      </c>
      <c r="G4" s="3" t="s">
        <v>266</v>
      </c>
      <c r="H4" s="6" t="s">
        <v>269</v>
      </c>
      <c r="I4" s="6" t="s">
        <v>270</v>
      </c>
      <c r="J4" s="6" t="s">
        <v>271</v>
      </c>
      <c r="K4" s="6" t="s">
        <v>272</v>
      </c>
      <c r="L4" s="6" t="s">
        <v>273</v>
      </c>
      <c r="M4" s="3" t="s">
        <v>274</v>
      </c>
      <c r="N4" s="6" t="s">
        <v>275</v>
      </c>
      <c r="O4" s="27" t="s">
        <v>276</v>
      </c>
    </row>
    <row r="5" spans="1:15" ht="12.75">
      <c r="A5" s="118"/>
      <c r="B5" s="36"/>
      <c r="C5" s="3" t="s">
        <v>265</v>
      </c>
      <c r="D5" s="3" t="s">
        <v>260</v>
      </c>
      <c r="E5" s="3" t="s">
        <v>208</v>
      </c>
      <c r="F5" s="118"/>
      <c r="G5" s="3" t="s">
        <v>260</v>
      </c>
      <c r="H5" s="6" t="s">
        <v>277</v>
      </c>
      <c r="I5" s="9" t="s">
        <v>278</v>
      </c>
      <c r="J5" s="9" t="s">
        <v>279</v>
      </c>
      <c r="K5" s="6" t="s">
        <v>280</v>
      </c>
      <c r="L5" s="6" t="s">
        <v>267</v>
      </c>
      <c r="M5" s="36" t="s">
        <v>281</v>
      </c>
      <c r="N5" s="6" t="s">
        <v>282</v>
      </c>
      <c r="O5" s="75"/>
    </row>
    <row r="6" spans="2:15" ht="12.75">
      <c r="B6" s="3"/>
      <c r="C6" s="3"/>
      <c r="D6" s="3" t="s">
        <v>219</v>
      </c>
      <c r="E6" s="36" t="s">
        <v>283</v>
      </c>
      <c r="G6" s="3" t="s">
        <v>13</v>
      </c>
      <c r="H6" s="6" t="s">
        <v>284</v>
      </c>
      <c r="I6" s="6" t="s">
        <v>265</v>
      </c>
      <c r="J6" s="6" t="s">
        <v>285</v>
      </c>
      <c r="K6" s="9" t="s">
        <v>268</v>
      </c>
      <c r="L6" s="9" t="s">
        <v>286</v>
      </c>
      <c r="M6" s="3" t="s">
        <v>219</v>
      </c>
      <c r="N6" s="9" t="s">
        <v>287</v>
      </c>
      <c r="O6" s="47" t="s">
        <v>268</v>
      </c>
    </row>
    <row r="7" spans="1:15" ht="12.75">
      <c r="A7" s="5"/>
      <c r="B7" s="133"/>
      <c r="C7" s="133"/>
      <c r="D7" s="133"/>
      <c r="E7" s="133" t="s">
        <v>208</v>
      </c>
      <c r="F7" s="5"/>
      <c r="G7" s="133"/>
      <c r="H7" s="7" t="s">
        <v>221</v>
      </c>
      <c r="I7" s="7"/>
      <c r="J7" s="7" t="s">
        <v>208</v>
      </c>
      <c r="K7" s="133"/>
      <c r="L7" s="7" t="s">
        <v>288</v>
      </c>
      <c r="M7" s="133"/>
      <c r="N7" s="7"/>
      <c r="O7" s="5"/>
    </row>
    <row r="8" spans="1:15" ht="12.75">
      <c r="A8" s="4" t="s">
        <v>72</v>
      </c>
      <c r="B8" s="133" t="s">
        <v>73</v>
      </c>
      <c r="C8" s="133" t="s">
        <v>74</v>
      </c>
      <c r="D8" s="133" t="s">
        <v>246</v>
      </c>
      <c r="E8" s="133" t="s">
        <v>75</v>
      </c>
      <c r="F8" s="133" t="s">
        <v>246</v>
      </c>
      <c r="G8" s="133" t="s">
        <v>75</v>
      </c>
      <c r="H8" s="133" t="s">
        <v>246</v>
      </c>
      <c r="I8" s="133" t="s">
        <v>75</v>
      </c>
      <c r="J8" s="133" t="s">
        <v>289</v>
      </c>
      <c r="K8" s="133" t="s">
        <v>290</v>
      </c>
      <c r="L8" s="133" t="s">
        <v>291</v>
      </c>
      <c r="M8" s="133" t="s">
        <v>292</v>
      </c>
      <c r="N8" s="133" t="s">
        <v>293</v>
      </c>
      <c r="O8" s="158" t="s">
        <v>294</v>
      </c>
    </row>
    <row r="9" spans="1:15" ht="12.75">
      <c r="A9" s="159" t="s">
        <v>69</v>
      </c>
      <c r="B9" s="160"/>
      <c r="C9" s="160"/>
      <c r="D9" s="160"/>
      <c r="E9" s="160"/>
      <c r="F9" s="160"/>
      <c r="G9" s="160"/>
      <c r="H9" s="160"/>
      <c r="I9" s="160"/>
      <c r="J9" s="160"/>
      <c r="K9" s="160"/>
      <c r="L9" s="160"/>
      <c r="M9" s="160"/>
      <c r="N9" s="160"/>
      <c r="O9" s="58"/>
    </row>
    <row r="10" spans="1:16" ht="12.75">
      <c r="A10" s="136" t="s">
        <v>248</v>
      </c>
      <c r="B10" s="154">
        <v>607</v>
      </c>
      <c r="C10" s="154">
        <v>76662</v>
      </c>
      <c r="D10" s="154">
        <v>19871</v>
      </c>
      <c r="E10" s="154">
        <v>25.92</v>
      </c>
      <c r="F10" s="154">
        <v>1747942</v>
      </c>
      <c r="G10" s="154">
        <v>490833</v>
      </c>
      <c r="H10" s="154">
        <v>28.08</v>
      </c>
      <c r="I10" s="154">
        <v>19871</v>
      </c>
      <c r="J10" s="161">
        <v>100</v>
      </c>
      <c r="K10" s="154">
        <v>490833</v>
      </c>
      <c r="L10" s="161">
        <v>100</v>
      </c>
      <c r="M10" s="154">
        <v>53</v>
      </c>
      <c r="N10" s="154">
        <v>0.27</v>
      </c>
      <c r="O10" s="153">
        <v>153148</v>
      </c>
      <c r="P10" s="42"/>
    </row>
    <row r="11" spans="1:15" s="87" customFormat="1" ht="12.75">
      <c r="A11" s="142" t="s">
        <v>114</v>
      </c>
      <c r="B11" s="160">
        <v>121</v>
      </c>
      <c r="C11" s="160">
        <v>17248</v>
      </c>
      <c r="D11" s="160">
        <v>4164</v>
      </c>
      <c r="E11" s="160">
        <v>24.14</v>
      </c>
      <c r="F11" s="160">
        <v>444407</v>
      </c>
      <c r="G11" s="160">
        <v>121822</v>
      </c>
      <c r="H11" s="160">
        <v>27.41</v>
      </c>
      <c r="I11" s="160">
        <v>4164</v>
      </c>
      <c r="J11" s="162">
        <v>100</v>
      </c>
      <c r="K11" s="160">
        <v>121822</v>
      </c>
      <c r="L11" s="162">
        <v>100</v>
      </c>
      <c r="M11" s="160">
        <v>11</v>
      </c>
      <c r="N11" s="160">
        <v>0.26</v>
      </c>
      <c r="O11" s="58">
        <v>41417</v>
      </c>
    </row>
    <row r="12" spans="1:15" s="87" customFormat="1" ht="12.75">
      <c r="A12" s="142" t="s">
        <v>115</v>
      </c>
      <c r="B12" s="160">
        <v>89</v>
      </c>
      <c r="C12" s="160">
        <v>13586</v>
      </c>
      <c r="D12" s="160">
        <v>3412</v>
      </c>
      <c r="E12" s="160">
        <v>25.11</v>
      </c>
      <c r="F12" s="160">
        <v>252895</v>
      </c>
      <c r="G12" s="160">
        <v>73052</v>
      </c>
      <c r="H12" s="160">
        <v>28.89</v>
      </c>
      <c r="I12" s="160">
        <v>3412</v>
      </c>
      <c r="J12" s="162">
        <v>100</v>
      </c>
      <c r="K12" s="160">
        <v>73052</v>
      </c>
      <c r="L12" s="162">
        <v>100</v>
      </c>
      <c r="M12" s="160">
        <v>9</v>
      </c>
      <c r="N12" s="160">
        <v>0.27</v>
      </c>
      <c r="O12" s="58">
        <v>21496</v>
      </c>
    </row>
    <row r="13" spans="1:16" ht="12.75">
      <c r="A13" s="142" t="s">
        <v>116</v>
      </c>
      <c r="B13" s="160">
        <v>87</v>
      </c>
      <c r="C13" s="160">
        <v>10138</v>
      </c>
      <c r="D13" s="160">
        <v>2575</v>
      </c>
      <c r="E13" s="162">
        <v>25.4</v>
      </c>
      <c r="F13" s="160">
        <v>226239</v>
      </c>
      <c r="G13" s="160">
        <v>63766</v>
      </c>
      <c r="H13" s="160">
        <v>28.19</v>
      </c>
      <c r="I13" s="160">
        <v>2575</v>
      </c>
      <c r="J13" s="162">
        <v>100</v>
      </c>
      <c r="K13" s="160">
        <v>63766</v>
      </c>
      <c r="L13" s="162">
        <v>100</v>
      </c>
      <c r="M13" s="160">
        <v>6</v>
      </c>
      <c r="N13" s="160">
        <v>0.24</v>
      </c>
      <c r="O13" s="58">
        <v>24264</v>
      </c>
      <c r="P13" s="42"/>
    </row>
    <row r="14" spans="1:15" s="87" customFormat="1" ht="12.75">
      <c r="A14" s="142" t="s">
        <v>117</v>
      </c>
      <c r="B14" s="160">
        <v>89</v>
      </c>
      <c r="C14" s="160">
        <v>10688</v>
      </c>
      <c r="D14" s="160">
        <v>3028</v>
      </c>
      <c r="E14" s="160">
        <v>28.33</v>
      </c>
      <c r="F14" s="160">
        <v>264950</v>
      </c>
      <c r="G14" s="160">
        <v>75349</v>
      </c>
      <c r="H14" s="160">
        <v>28.44</v>
      </c>
      <c r="I14" s="160">
        <v>3028</v>
      </c>
      <c r="J14" s="162">
        <v>100</v>
      </c>
      <c r="K14" s="160">
        <v>75349</v>
      </c>
      <c r="L14" s="162">
        <v>100</v>
      </c>
      <c r="M14" s="160">
        <v>10</v>
      </c>
      <c r="N14" s="160">
        <v>0.32</v>
      </c>
      <c r="O14" s="58">
        <v>20938</v>
      </c>
    </row>
    <row r="15" spans="1:15" ht="12.75">
      <c r="A15" s="142" t="s">
        <v>118</v>
      </c>
      <c r="B15" s="160">
        <v>75</v>
      </c>
      <c r="C15" s="160">
        <v>7791</v>
      </c>
      <c r="D15" s="160">
        <v>2166</v>
      </c>
      <c r="E15" s="160">
        <v>27.81</v>
      </c>
      <c r="F15" s="160">
        <v>192100</v>
      </c>
      <c r="G15" s="160">
        <v>52825</v>
      </c>
      <c r="H15" s="162">
        <v>27.5</v>
      </c>
      <c r="I15" s="160">
        <v>2166</v>
      </c>
      <c r="J15" s="162">
        <v>100</v>
      </c>
      <c r="K15" s="160">
        <v>52825</v>
      </c>
      <c r="L15" s="162">
        <v>100</v>
      </c>
      <c r="M15" s="160">
        <v>6</v>
      </c>
      <c r="N15" s="160">
        <v>0.27</v>
      </c>
      <c r="O15" s="58">
        <v>15074</v>
      </c>
    </row>
    <row r="16" spans="1:15" ht="12.75">
      <c r="A16" s="142" t="s">
        <v>119</v>
      </c>
      <c r="B16" s="160">
        <v>79</v>
      </c>
      <c r="C16" s="160">
        <v>9546</v>
      </c>
      <c r="D16" s="160">
        <v>2464</v>
      </c>
      <c r="E16" s="160">
        <v>25.81</v>
      </c>
      <c r="F16" s="160">
        <v>199170</v>
      </c>
      <c r="G16" s="160">
        <v>55670</v>
      </c>
      <c r="H16" s="160">
        <v>27.95</v>
      </c>
      <c r="I16" s="160">
        <v>2464</v>
      </c>
      <c r="J16" s="162">
        <v>100</v>
      </c>
      <c r="K16" s="160">
        <v>55670</v>
      </c>
      <c r="L16" s="162">
        <v>100</v>
      </c>
      <c r="M16" s="160">
        <v>6</v>
      </c>
      <c r="N16" s="160">
        <v>0.26</v>
      </c>
      <c r="O16" s="58">
        <v>15431</v>
      </c>
    </row>
    <row r="17" spans="1:15" ht="12.75">
      <c r="A17" s="142" t="s">
        <v>120</v>
      </c>
      <c r="B17" s="160">
        <v>67</v>
      </c>
      <c r="C17" s="160">
        <v>7664</v>
      </c>
      <c r="D17" s="160">
        <v>2062</v>
      </c>
      <c r="E17" s="162">
        <v>26.9</v>
      </c>
      <c r="F17" s="160">
        <v>168181</v>
      </c>
      <c r="G17" s="160">
        <v>48349</v>
      </c>
      <c r="H17" s="160">
        <v>28.75</v>
      </c>
      <c r="I17" s="160">
        <v>2062</v>
      </c>
      <c r="J17" s="162">
        <v>100</v>
      </c>
      <c r="K17" s="160">
        <v>48349</v>
      </c>
      <c r="L17" s="162">
        <v>100</v>
      </c>
      <c r="M17" s="160">
        <v>5</v>
      </c>
      <c r="N17" s="160">
        <v>0.25</v>
      </c>
      <c r="O17" s="58">
        <v>14528</v>
      </c>
    </row>
    <row r="18" spans="1:15" ht="12.75">
      <c r="A18" s="136" t="s">
        <v>63</v>
      </c>
      <c r="B18" s="154">
        <v>786</v>
      </c>
      <c r="C18" s="154">
        <v>85051</v>
      </c>
      <c r="D18" s="154">
        <v>23907</v>
      </c>
      <c r="E18" s="154">
        <v>28.11</v>
      </c>
      <c r="F18" s="154">
        <v>1940094</v>
      </c>
      <c r="G18" s="154">
        <v>544435</v>
      </c>
      <c r="H18" s="161">
        <v>28.06</v>
      </c>
      <c r="I18" s="154">
        <v>23907</v>
      </c>
      <c r="J18" s="161">
        <v>100</v>
      </c>
      <c r="K18" s="154">
        <v>544435</v>
      </c>
      <c r="L18" s="161">
        <v>100</v>
      </c>
      <c r="M18" s="154">
        <v>77</v>
      </c>
      <c r="N18" s="154">
        <v>0.32</v>
      </c>
      <c r="O18" s="154">
        <v>173188</v>
      </c>
    </row>
    <row r="19" spans="1:15" ht="12.75">
      <c r="A19" s="142" t="s">
        <v>121</v>
      </c>
      <c r="B19" s="160">
        <v>73</v>
      </c>
      <c r="C19" s="160">
        <v>8264</v>
      </c>
      <c r="D19" s="160">
        <v>2091</v>
      </c>
      <c r="E19" s="162">
        <v>25.3</v>
      </c>
      <c r="F19" s="160">
        <v>168512</v>
      </c>
      <c r="G19" s="160">
        <v>46505</v>
      </c>
      <c r="H19" s="162">
        <v>27.6</v>
      </c>
      <c r="I19" s="160">
        <v>2091</v>
      </c>
      <c r="J19" s="162">
        <v>100</v>
      </c>
      <c r="K19" s="160">
        <v>46505</v>
      </c>
      <c r="L19" s="162">
        <v>100</v>
      </c>
      <c r="M19" s="160">
        <v>4</v>
      </c>
      <c r="N19" s="162">
        <v>0.2</v>
      </c>
      <c r="O19" s="160">
        <v>16992</v>
      </c>
    </row>
    <row r="20" spans="1:15" ht="12.75">
      <c r="A20" s="142" t="s">
        <v>122</v>
      </c>
      <c r="B20" s="160">
        <v>68</v>
      </c>
      <c r="C20" s="160">
        <v>8758</v>
      </c>
      <c r="D20" s="160">
        <v>2284</v>
      </c>
      <c r="E20" s="160">
        <v>26.08</v>
      </c>
      <c r="F20" s="160">
        <v>176834</v>
      </c>
      <c r="G20" s="160">
        <v>51327</v>
      </c>
      <c r="H20" s="162">
        <v>29.03</v>
      </c>
      <c r="I20" s="160">
        <v>2284</v>
      </c>
      <c r="J20" s="162">
        <v>100</v>
      </c>
      <c r="K20" s="160">
        <v>51327</v>
      </c>
      <c r="L20" s="162">
        <v>100</v>
      </c>
      <c r="M20" s="160">
        <v>6</v>
      </c>
      <c r="N20" s="160">
        <v>0.26</v>
      </c>
      <c r="O20" s="160">
        <v>14023</v>
      </c>
    </row>
    <row r="21" spans="1:16" ht="12.75">
      <c r="A21" s="142" t="s">
        <v>123</v>
      </c>
      <c r="B21" s="160">
        <v>70</v>
      </c>
      <c r="C21" s="160">
        <v>8576</v>
      </c>
      <c r="D21" s="160">
        <v>2355</v>
      </c>
      <c r="E21" s="160">
        <v>27.47</v>
      </c>
      <c r="F21" s="160">
        <v>172210</v>
      </c>
      <c r="G21" s="160">
        <v>51855</v>
      </c>
      <c r="H21" s="160">
        <v>30.11</v>
      </c>
      <c r="I21" s="160">
        <v>2355</v>
      </c>
      <c r="J21" s="162">
        <v>100</v>
      </c>
      <c r="K21" s="160">
        <v>51855</v>
      </c>
      <c r="L21" s="162">
        <v>100</v>
      </c>
      <c r="M21" s="160">
        <v>8</v>
      </c>
      <c r="N21" s="160">
        <v>0.36</v>
      </c>
      <c r="O21" s="160">
        <v>14250</v>
      </c>
      <c r="P21" s="87"/>
    </row>
    <row r="22" spans="1:15" s="87" customFormat="1" ht="12.75">
      <c r="A22" s="142" t="s">
        <v>124</v>
      </c>
      <c r="B22" s="160">
        <v>67</v>
      </c>
      <c r="C22" s="160">
        <v>5889</v>
      </c>
      <c r="D22" s="160">
        <v>1793</v>
      </c>
      <c r="E22" s="162">
        <v>30.44</v>
      </c>
      <c r="F22" s="160">
        <v>172127</v>
      </c>
      <c r="G22" s="160">
        <v>48101</v>
      </c>
      <c r="H22" s="162">
        <v>27.95</v>
      </c>
      <c r="I22" s="160">
        <v>1793</v>
      </c>
      <c r="J22" s="162">
        <v>100</v>
      </c>
      <c r="K22" s="160">
        <v>48101</v>
      </c>
      <c r="L22" s="162">
        <v>100</v>
      </c>
      <c r="M22" s="160">
        <v>5</v>
      </c>
      <c r="N22" s="160">
        <v>0.28</v>
      </c>
      <c r="O22" s="58">
        <v>14340</v>
      </c>
    </row>
    <row r="23" spans="1:16" ht="12.75">
      <c r="A23" s="142" t="s">
        <v>125</v>
      </c>
      <c r="B23" s="160">
        <v>74</v>
      </c>
      <c r="C23" s="160">
        <v>7241</v>
      </c>
      <c r="D23" s="160">
        <v>2121</v>
      </c>
      <c r="E23" s="162">
        <v>29.3</v>
      </c>
      <c r="F23" s="160">
        <v>183496</v>
      </c>
      <c r="G23" s="160">
        <v>52049</v>
      </c>
      <c r="H23" s="162">
        <v>28.37</v>
      </c>
      <c r="I23" s="160">
        <v>2121</v>
      </c>
      <c r="J23" s="162">
        <v>100</v>
      </c>
      <c r="K23" s="160">
        <v>52049</v>
      </c>
      <c r="L23" s="162">
        <v>100</v>
      </c>
      <c r="M23" s="160">
        <v>6</v>
      </c>
      <c r="N23" s="160">
        <v>0.29</v>
      </c>
      <c r="O23" s="58">
        <v>15535</v>
      </c>
      <c r="P23" s="87"/>
    </row>
    <row r="24" spans="1:16" ht="12.75">
      <c r="A24" s="142" t="s">
        <v>126</v>
      </c>
      <c r="B24" s="160">
        <v>58</v>
      </c>
      <c r="C24" s="160">
        <v>6068</v>
      </c>
      <c r="D24" s="160">
        <v>1792</v>
      </c>
      <c r="E24" s="162">
        <v>29.53</v>
      </c>
      <c r="F24" s="160">
        <v>136036</v>
      </c>
      <c r="G24" s="160">
        <v>40449</v>
      </c>
      <c r="H24" s="162">
        <v>29.73</v>
      </c>
      <c r="I24" s="160">
        <v>1792</v>
      </c>
      <c r="J24" s="162">
        <v>100</v>
      </c>
      <c r="K24" s="160">
        <v>40449</v>
      </c>
      <c r="L24" s="162">
        <v>100</v>
      </c>
      <c r="M24" s="160">
        <v>6</v>
      </c>
      <c r="N24" s="160">
        <v>0.32</v>
      </c>
      <c r="O24" s="58">
        <v>11118</v>
      </c>
      <c r="P24" s="87"/>
    </row>
    <row r="25" spans="1:15" ht="12.75">
      <c r="A25" s="142" t="s">
        <v>161</v>
      </c>
      <c r="B25" s="160">
        <v>64</v>
      </c>
      <c r="C25" s="160">
        <v>6197</v>
      </c>
      <c r="D25" s="160">
        <v>1739</v>
      </c>
      <c r="E25" s="160">
        <v>28.06</v>
      </c>
      <c r="F25" s="160">
        <v>140300</v>
      </c>
      <c r="G25" s="160">
        <v>39354</v>
      </c>
      <c r="H25" s="160">
        <v>28.05</v>
      </c>
      <c r="I25" s="160">
        <v>1739</v>
      </c>
      <c r="J25" s="162">
        <v>100</v>
      </c>
      <c r="K25" s="160">
        <v>39354</v>
      </c>
      <c r="L25" s="162">
        <v>100</v>
      </c>
      <c r="M25" s="160">
        <v>6</v>
      </c>
      <c r="N25" s="160">
        <v>0.33</v>
      </c>
      <c r="O25" s="58">
        <v>12206</v>
      </c>
    </row>
    <row r="26" spans="1:16" ht="12.75">
      <c r="A26" s="142" t="s">
        <v>128</v>
      </c>
      <c r="B26" s="160">
        <v>63</v>
      </c>
      <c r="C26" s="160">
        <v>5499</v>
      </c>
      <c r="D26" s="160">
        <v>1484</v>
      </c>
      <c r="E26" s="160">
        <v>26.99</v>
      </c>
      <c r="F26" s="160">
        <v>127807</v>
      </c>
      <c r="G26" s="160">
        <v>32573</v>
      </c>
      <c r="H26" s="160">
        <v>25.49</v>
      </c>
      <c r="I26" s="160">
        <v>1484</v>
      </c>
      <c r="J26" s="162">
        <v>100</v>
      </c>
      <c r="K26" s="160">
        <v>32573</v>
      </c>
      <c r="L26" s="162">
        <v>100</v>
      </c>
      <c r="M26" s="160">
        <v>6</v>
      </c>
      <c r="N26" s="160">
        <v>0.38</v>
      </c>
      <c r="O26" s="58">
        <v>9636</v>
      </c>
      <c r="P26" s="87"/>
    </row>
    <row r="27" spans="1:15" ht="12.75">
      <c r="A27" s="142" t="s">
        <v>129</v>
      </c>
      <c r="B27" s="160">
        <v>54</v>
      </c>
      <c r="C27" s="160">
        <v>4664</v>
      </c>
      <c r="D27" s="160">
        <v>1310</v>
      </c>
      <c r="E27" s="160">
        <v>28.08</v>
      </c>
      <c r="F27" s="160">
        <v>121978</v>
      </c>
      <c r="G27" s="160">
        <v>30347</v>
      </c>
      <c r="H27" s="160">
        <v>24.88</v>
      </c>
      <c r="I27" s="160">
        <v>1310</v>
      </c>
      <c r="J27" s="162">
        <v>100</v>
      </c>
      <c r="K27" s="160">
        <v>30347</v>
      </c>
      <c r="L27" s="162">
        <v>100</v>
      </c>
      <c r="M27" s="160">
        <v>4</v>
      </c>
      <c r="N27" s="160">
        <v>0.27</v>
      </c>
      <c r="O27" s="58">
        <v>11489</v>
      </c>
    </row>
    <row r="28" spans="1:15" ht="12.75">
      <c r="A28" s="142" t="s">
        <v>162</v>
      </c>
      <c r="B28" s="160">
        <v>67</v>
      </c>
      <c r="C28" s="160">
        <v>6633</v>
      </c>
      <c r="D28" s="160">
        <v>1778</v>
      </c>
      <c r="E28" s="160">
        <v>26.81</v>
      </c>
      <c r="F28" s="160">
        <v>149842</v>
      </c>
      <c r="G28" s="160">
        <v>36217</v>
      </c>
      <c r="H28" s="160">
        <v>24.17</v>
      </c>
      <c r="I28" s="160">
        <v>1778</v>
      </c>
      <c r="J28" s="162">
        <v>100</v>
      </c>
      <c r="K28" s="160">
        <v>36217</v>
      </c>
      <c r="L28" s="162">
        <v>100</v>
      </c>
      <c r="M28" s="160">
        <v>5</v>
      </c>
      <c r="N28" s="162">
        <v>0.3</v>
      </c>
      <c r="O28" s="58">
        <v>13398</v>
      </c>
    </row>
    <row r="29" spans="1:15" ht="12.75">
      <c r="A29" s="142" t="s">
        <v>131</v>
      </c>
      <c r="B29" s="160">
        <v>72</v>
      </c>
      <c r="C29" s="160">
        <v>9976</v>
      </c>
      <c r="D29" s="160">
        <v>3058</v>
      </c>
      <c r="E29" s="160">
        <v>30.65</v>
      </c>
      <c r="F29" s="160">
        <v>216397</v>
      </c>
      <c r="G29" s="160">
        <v>66750</v>
      </c>
      <c r="H29" s="160">
        <v>30.85</v>
      </c>
      <c r="I29" s="160">
        <v>3058</v>
      </c>
      <c r="J29" s="162">
        <v>100</v>
      </c>
      <c r="K29" s="160">
        <v>66750</v>
      </c>
      <c r="L29" s="162">
        <v>100</v>
      </c>
      <c r="M29" s="160">
        <v>12</v>
      </c>
      <c r="N29" s="162">
        <v>0.4</v>
      </c>
      <c r="O29" s="58">
        <v>26471</v>
      </c>
    </row>
    <row r="30" spans="1:15" ht="12.75">
      <c r="A30" s="142" t="s">
        <v>132</v>
      </c>
      <c r="B30" s="160">
        <v>57</v>
      </c>
      <c r="C30" s="160">
        <v>7287</v>
      </c>
      <c r="D30" s="160">
        <v>2102</v>
      </c>
      <c r="E30" s="160">
        <v>28.85</v>
      </c>
      <c r="F30" s="160">
        <v>174555</v>
      </c>
      <c r="G30" s="160">
        <v>48907</v>
      </c>
      <c r="H30" s="160">
        <v>28.02</v>
      </c>
      <c r="I30" s="160">
        <v>2102</v>
      </c>
      <c r="J30" s="162">
        <v>100</v>
      </c>
      <c r="K30" s="160">
        <v>48907</v>
      </c>
      <c r="L30" s="162">
        <v>100</v>
      </c>
      <c r="M30" s="160">
        <v>9</v>
      </c>
      <c r="N30" s="160">
        <v>0.44</v>
      </c>
      <c r="O30" s="160">
        <v>13730</v>
      </c>
    </row>
    <row r="31" spans="1:15" ht="12.75">
      <c r="A31" s="136" t="s">
        <v>64</v>
      </c>
      <c r="B31" s="154">
        <v>600</v>
      </c>
      <c r="C31" s="154">
        <v>81844</v>
      </c>
      <c r="D31" s="154">
        <v>22724</v>
      </c>
      <c r="E31" s="154">
        <v>27.77</v>
      </c>
      <c r="F31" s="154">
        <v>1516839</v>
      </c>
      <c r="G31" s="154">
        <v>409353</v>
      </c>
      <c r="H31" s="154">
        <v>26.99</v>
      </c>
      <c r="I31" s="154">
        <v>22635</v>
      </c>
      <c r="J31" s="161">
        <v>100</v>
      </c>
      <c r="K31" s="154">
        <v>407975</v>
      </c>
      <c r="L31" s="161">
        <v>100</v>
      </c>
      <c r="M31" s="154">
        <v>89</v>
      </c>
      <c r="N31" s="154">
        <v>0.39</v>
      </c>
      <c r="O31" s="42">
        <v>131426</v>
      </c>
    </row>
    <row r="32" spans="1:15" ht="12.75">
      <c r="A32" s="159" t="s">
        <v>65</v>
      </c>
      <c r="B32" s="154">
        <v>449</v>
      </c>
      <c r="C32" s="154">
        <v>78800</v>
      </c>
      <c r="D32" s="45">
        <v>20228</v>
      </c>
      <c r="E32" s="161">
        <f>(D32/C32)*100</f>
        <v>25.67005076142132</v>
      </c>
      <c r="F32" s="45">
        <v>1140969</v>
      </c>
      <c r="G32" s="154">
        <v>277101</v>
      </c>
      <c r="H32" s="161">
        <f>(G32/F32)*100</f>
        <v>24.28646177065284</v>
      </c>
      <c r="I32" s="45">
        <v>20141</v>
      </c>
      <c r="J32" s="161">
        <v>100</v>
      </c>
      <c r="K32" s="154">
        <v>277101</v>
      </c>
      <c r="L32" s="161">
        <v>100</v>
      </c>
      <c r="M32" s="154">
        <v>87</v>
      </c>
      <c r="N32" s="153">
        <v>0.43</v>
      </c>
      <c r="O32" s="42">
        <v>97241</v>
      </c>
    </row>
    <row r="33" spans="1:15" ht="12.75">
      <c r="A33" s="42" t="s">
        <v>66</v>
      </c>
      <c r="B33" s="45">
        <v>375</v>
      </c>
      <c r="C33" s="45">
        <v>70453</v>
      </c>
      <c r="D33" s="45">
        <v>17555</v>
      </c>
      <c r="E33" s="161">
        <f aca="true" t="shared" si="0" ref="E33:E41">(D33/C33)*100</f>
        <v>24.91732076703618</v>
      </c>
      <c r="F33" s="45">
        <v>1090632</v>
      </c>
      <c r="G33" s="45">
        <v>221364</v>
      </c>
      <c r="H33" s="161">
        <f aca="true" t="shared" si="1" ref="H33:H42">(G33/F33)*100</f>
        <v>20.296855401271923</v>
      </c>
      <c r="I33" s="45">
        <v>17454</v>
      </c>
      <c r="J33" s="180">
        <v>100</v>
      </c>
      <c r="K33" s="45">
        <v>221364</v>
      </c>
      <c r="L33" s="180">
        <v>100</v>
      </c>
      <c r="M33" s="181">
        <v>101</v>
      </c>
      <c r="N33" s="181">
        <v>0.58</v>
      </c>
      <c r="O33" s="182">
        <v>81588</v>
      </c>
    </row>
    <row r="34" spans="1:15" ht="12.75">
      <c r="A34" s="42" t="s">
        <v>134</v>
      </c>
      <c r="B34" s="44">
        <v>240</v>
      </c>
      <c r="C34" s="44">
        <v>36541</v>
      </c>
      <c r="D34" s="44">
        <v>8235</v>
      </c>
      <c r="E34" s="161">
        <f t="shared" si="0"/>
        <v>22.53632905503407</v>
      </c>
      <c r="F34" s="44">
        <v>621569</v>
      </c>
      <c r="G34" s="44">
        <v>87956</v>
      </c>
      <c r="H34" s="161">
        <f t="shared" si="1"/>
        <v>14.150641360814326</v>
      </c>
      <c r="I34" s="172">
        <v>8231</v>
      </c>
      <c r="J34" s="183">
        <v>100</v>
      </c>
      <c r="K34" s="44">
        <v>87956</v>
      </c>
      <c r="L34" s="170">
        <v>100</v>
      </c>
      <c r="M34" s="151">
        <v>47</v>
      </c>
      <c r="N34" s="181">
        <v>0.57</v>
      </c>
      <c r="O34" s="182">
        <v>34092</v>
      </c>
    </row>
    <row r="35" spans="1:15" ht="12.75">
      <c r="A35" s="42" t="s">
        <v>68</v>
      </c>
      <c r="B35" s="152">
        <v>172</v>
      </c>
      <c r="C35" s="152">
        <v>27469.5</v>
      </c>
      <c r="D35" s="152">
        <v>5929.9</v>
      </c>
      <c r="E35" s="161">
        <f t="shared" si="0"/>
        <v>21.5872149110832</v>
      </c>
      <c r="F35" s="1">
        <v>508121</v>
      </c>
      <c r="G35" s="1">
        <v>71766</v>
      </c>
      <c r="H35" s="161">
        <f t="shared" si="1"/>
        <v>14.123801220575412</v>
      </c>
      <c r="I35" s="152">
        <v>5917</v>
      </c>
      <c r="J35" s="173">
        <v>99.78</v>
      </c>
      <c r="K35" s="1">
        <v>71688</v>
      </c>
      <c r="L35" s="173">
        <v>99.89</v>
      </c>
      <c r="M35" s="172">
        <v>36.4</v>
      </c>
      <c r="N35" s="1">
        <v>0.61</v>
      </c>
      <c r="O35" s="182">
        <v>28048</v>
      </c>
    </row>
    <row r="36" spans="1:15" ht="12.75">
      <c r="A36" s="42" t="s">
        <v>135</v>
      </c>
      <c r="B36" s="152">
        <v>161.4</v>
      </c>
      <c r="C36" s="152">
        <v>30419.6</v>
      </c>
      <c r="D36" s="152">
        <v>5020.3</v>
      </c>
      <c r="E36" s="161">
        <f t="shared" si="0"/>
        <v>16.503504319583428</v>
      </c>
      <c r="F36" s="1">
        <v>1263898</v>
      </c>
      <c r="G36" s="1">
        <v>106277</v>
      </c>
      <c r="H36" s="161">
        <f t="shared" si="1"/>
        <v>8.408669053990115</v>
      </c>
      <c r="I36" s="152">
        <v>4726</v>
      </c>
      <c r="J36" s="1">
        <v>94.13</v>
      </c>
      <c r="K36" s="1">
        <v>104246</v>
      </c>
      <c r="L36" s="1">
        <v>98.09</v>
      </c>
      <c r="M36" s="172">
        <v>33.9</v>
      </c>
      <c r="N36" s="1">
        <v>0.68</v>
      </c>
      <c r="O36" s="182">
        <v>45937</v>
      </c>
    </row>
    <row r="37" spans="1:15" ht="12.75">
      <c r="A37" s="184" t="s">
        <v>9</v>
      </c>
      <c r="B37" s="152">
        <v>95.8</v>
      </c>
      <c r="C37" s="152">
        <v>23860.5</v>
      </c>
      <c r="D37" s="152">
        <v>4871.3</v>
      </c>
      <c r="E37" s="161">
        <f t="shared" si="0"/>
        <v>20.415749879507974</v>
      </c>
      <c r="F37" s="1">
        <v>803050</v>
      </c>
      <c r="G37" s="1">
        <v>82607</v>
      </c>
      <c r="H37" s="161">
        <f t="shared" si="1"/>
        <v>10.286657119731025</v>
      </c>
      <c r="I37" s="152">
        <v>2606.3</v>
      </c>
      <c r="J37" s="173">
        <v>53.5</v>
      </c>
      <c r="K37" s="1">
        <v>67047</v>
      </c>
      <c r="L37" s="1">
        <v>81.16</v>
      </c>
      <c r="M37" s="172">
        <v>64</v>
      </c>
      <c r="N37" s="173">
        <v>1.3</v>
      </c>
      <c r="O37" s="182">
        <v>27992</v>
      </c>
    </row>
    <row r="38" spans="1:15" ht="12.75">
      <c r="A38" s="184" t="s">
        <v>136</v>
      </c>
      <c r="B38" s="152">
        <v>55</v>
      </c>
      <c r="C38" s="152">
        <v>16531</v>
      </c>
      <c r="D38" s="152">
        <v>2799.1</v>
      </c>
      <c r="E38" s="161">
        <f t="shared" si="0"/>
        <v>16.932429980037504</v>
      </c>
      <c r="F38" s="1">
        <v>413573</v>
      </c>
      <c r="G38" s="1">
        <v>66204</v>
      </c>
      <c r="H38" s="161">
        <f t="shared" si="1"/>
        <v>16.007814823501533</v>
      </c>
      <c r="I38" s="152">
        <v>617.9</v>
      </c>
      <c r="J38" s="1">
        <v>22.08</v>
      </c>
      <c r="K38" s="1">
        <v>11571</v>
      </c>
      <c r="L38" s="1">
        <v>17.48</v>
      </c>
      <c r="M38" s="172">
        <v>30.5</v>
      </c>
      <c r="N38" s="1">
        <v>1.09</v>
      </c>
      <c r="O38" s="182">
        <v>12175</v>
      </c>
    </row>
    <row r="39" spans="1:15" ht="12.75">
      <c r="A39" s="185" t="s">
        <v>137</v>
      </c>
      <c r="B39" s="152">
        <v>38.3</v>
      </c>
      <c r="C39" s="152">
        <v>13521.7</v>
      </c>
      <c r="D39" s="152">
        <v>2205.1</v>
      </c>
      <c r="E39" s="161">
        <f t="shared" si="0"/>
        <v>16.307860697989156</v>
      </c>
      <c r="F39" s="1">
        <v>370010</v>
      </c>
      <c r="G39" s="1">
        <v>59775</v>
      </c>
      <c r="H39" s="161">
        <f t="shared" si="1"/>
        <v>16.154968784627442</v>
      </c>
      <c r="I39" s="44" t="s">
        <v>163</v>
      </c>
      <c r="J39" s="44" t="s">
        <v>163</v>
      </c>
      <c r="K39" s="44" t="s">
        <v>163</v>
      </c>
      <c r="L39" s="44" t="s">
        <v>163</v>
      </c>
      <c r="M39" s="172">
        <v>33.3</v>
      </c>
      <c r="N39" s="1">
        <v>1.51</v>
      </c>
      <c r="O39" s="182">
        <v>10827</v>
      </c>
    </row>
    <row r="40" spans="1:15" ht="12.75">
      <c r="A40" s="184" t="s">
        <v>138</v>
      </c>
      <c r="B40" s="186">
        <v>26.2</v>
      </c>
      <c r="C40" s="186">
        <v>13431.7</v>
      </c>
      <c r="D40" s="186">
        <v>1645.3</v>
      </c>
      <c r="E40" s="161">
        <f t="shared" si="0"/>
        <v>12.249380197592261</v>
      </c>
      <c r="F40" s="185">
        <v>292314</v>
      </c>
      <c r="G40" s="185">
        <v>32640</v>
      </c>
      <c r="H40" s="161">
        <f t="shared" si="1"/>
        <v>11.166074837332458</v>
      </c>
      <c r="I40" s="44" t="s">
        <v>163</v>
      </c>
      <c r="J40" s="44" t="s">
        <v>163</v>
      </c>
      <c r="K40" s="44" t="s">
        <v>163</v>
      </c>
      <c r="L40" s="44" t="s">
        <v>163</v>
      </c>
      <c r="M40" s="187">
        <v>38.2</v>
      </c>
      <c r="N40" s="185">
        <v>2.32</v>
      </c>
      <c r="O40" s="182">
        <v>7212</v>
      </c>
    </row>
    <row r="41" spans="1:15" ht="12.75">
      <c r="A41" s="184" t="s">
        <v>139</v>
      </c>
      <c r="B41" s="152">
        <v>6.4</v>
      </c>
      <c r="C41" s="152">
        <v>3901</v>
      </c>
      <c r="D41" s="152">
        <v>726.4</v>
      </c>
      <c r="E41" s="161">
        <f t="shared" si="0"/>
        <v>18.62086644450141</v>
      </c>
      <c r="F41" s="1">
        <v>65742</v>
      </c>
      <c r="G41" s="1">
        <v>11775</v>
      </c>
      <c r="H41" s="161">
        <f t="shared" si="1"/>
        <v>17.910924523135897</v>
      </c>
      <c r="I41" s="44" t="s">
        <v>163</v>
      </c>
      <c r="J41" s="44" t="s">
        <v>163</v>
      </c>
      <c r="K41" s="44" t="s">
        <v>163</v>
      </c>
      <c r="L41" s="44" t="s">
        <v>163</v>
      </c>
      <c r="M41" s="172">
        <v>17.9</v>
      </c>
      <c r="N41" s="1">
        <v>2.46</v>
      </c>
      <c r="O41" s="182">
        <v>3258</v>
      </c>
    </row>
    <row r="42" spans="1:15" ht="12.75">
      <c r="A42" s="184" t="s">
        <v>295</v>
      </c>
      <c r="B42" s="185">
        <v>0.3</v>
      </c>
      <c r="C42" s="186">
        <v>133</v>
      </c>
      <c r="D42" s="186">
        <v>68.8</v>
      </c>
      <c r="E42" s="161">
        <v>51.74</v>
      </c>
      <c r="F42" s="185">
        <v>1728</v>
      </c>
      <c r="G42" s="185">
        <v>898</v>
      </c>
      <c r="H42" s="161">
        <f t="shared" si="1"/>
        <v>51.967592592592595</v>
      </c>
      <c r="I42" s="44" t="s">
        <v>163</v>
      </c>
      <c r="J42" s="44" t="s">
        <v>163</v>
      </c>
      <c r="K42" s="44" t="s">
        <v>163</v>
      </c>
      <c r="L42" s="44" t="s">
        <v>163</v>
      </c>
      <c r="M42" s="188">
        <v>0.6</v>
      </c>
      <c r="N42" s="185">
        <v>0.85</v>
      </c>
      <c r="O42" s="182">
        <v>300</v>
      </c>
    </row>
    <row r="43" spans="1:15" ht="12.75">
      <c r="A43" s="4"/>
      <c r="B43" s="46"/>
      <c r="C43" s="46"/>
      <c r="D43" s="46"/>
      <c r="E43" s="46"/>
      <c r="F43" s="41"/>
      <c r="G43" s="46"/>
      <c r="H43" s="46"/>
      <c r="I43" s="46"/>
      <c r="J43" s="46"/>
      <c r="K43" s="46"/>
      <c r="L43" s="46"/>
      <c r="M43" s="133"/>
      <c r="N43" s="179"/>
      <c r="O43" s="5"/>
    </row>
    <row r="44" spans="1:14" ht="12.75">
      <c r="A44" s="102" t="s">
        <v>296</v>
      </c>
      <c r="B44" s="2"/>
      <c r="C44" s="2"/>
      <c r="D44" s="2"/>
      <c r="E44" s="2"/>
      <c r="F44" s="118"/>
      <c r="G44" s="2"/>
      <c r="H44" s="2"/>
      <c r="I44" s="2"/>
      <c r="J44" s="2"/>
      <c r="K44" s="2"/>
      <c r="L44" s="2"/>
      <c r="M44" s="3"/>
      <c r="N44" s="2"/>
    </row>
    <row r="46" ht="12.75">
      <c r="A46" s="459" t="s">
        <v>712</v>
      </c>
    </row>
  </sheetData>
  <hyperlinks>
    <hyperlink ref="F37" location="'Options time series-NSE '!A1" display="Nifty Options"/>
    <hyperlink ref="F41" location="'Options time series-NSE '!A1" display="Stock Futures"/>
    <hyperlink ref="A39" location="'CNX Nifty Junior'!A1" tooltip="Time series on BSE TECK" display="CNX Nifty Junior"/>
    <hyperlink ref="F39" location="'Options time series-NSE '!A1" display="Nifty Futures"/>
    <hyperlink ref="F33" location="'Options time series-BSE '!A1" display="Stock Options"/>
    <hyperlink ref="F36" location="'Options time series-NSE '!A1" display="Nifty Futures"/>
    <hyperlink ref="F38" location="'Options time series-NSE '!A1" display="Stock Futures"/>
    <hyperlink ref="F40" location="'Options time series-NSE '!A1" display="Nifty Futures"/>
    <hyperlink ref="F42" location="'Options time series-NSE '!A1" display="Stock Futures"/>
    <hyperlink ref="F35" location="'Options time series-NSE '!A1" display="Nifty Options"/>
    <hyperlink ref="IV34" location="'Options time series-NSE '!A1" display="Nifty Options"/>
    <hyperlink ref="IV41" location="'Options time series-NSE '!A1" display="Stock Futures"/>
    <hyperlink ref="IV39" location="'Options time series-NSE '!A1" display="Nifty Futures"/>
    <hyperlink ref="IV37" location="'Options time series-NSE '!A1" display="Stock Futures"/>
    <hyperlink ref="IV35" location="'Options time series-NSE '!A1" display="Nifty Futures"/>
    <hyperlink ref="IV32" location="'Options time series-BSE '!A1" display="Stock Options"/>
    <hyperlink ref="IV38" location="'Options time series-NSE '!A1" display="Nifty Futures"/>
    <hyperlink ref="IV40" location="'Options time series-NSE '!A1" display="Stock Futures"/>
    <hyperlink ref="IV36" location="'Options time series-NSE '!A1" display="Nifty Options"/>
    <hyperlink ref="A46" location="Index!A1" display="Back"/>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69"/>
  <sheetViews>
    <sheetView workbookViewId="0" topLeftCell="A1">
      <selection activeCell="A69" sqref="A69"/>
    </sheetView>
  </sheetViews>
  <sheetFormatPr defaultColWidth="9.140625" defaultRowHeight="12.75"/>
  <cols>
    <col min="1" max="1" width="15.140625" style="0" customWidth="1"/>
    <col min="2" max="2" width="10.57421875" style="0" customWidth="1"/>
    <col min="3" max="6" width="9.421875" style="0" customWidth="1"/>
    <col min="7" max="8" width="12.00390625" style="0" customWidth="1"/>
    <col min="9" max="9" width="11.140625" style="0" customWidth="1"/>
    <col min="10" max="10" width="10.140625" style="0" customWidth="1"/>
  </cols>
  <sheetData>
    <row r="1" spans="1:14" s="42" customFormat="1" ht="12.75">
      <c r="A1" s="42" t="s">
        <v>297</v>
      </c>
      <c r="B1" s="1"/>
      <c r="C1" s="1"/>
      <c r="D1" s="1"/>
      <c r="E1" s="1"/>
      <c r="F1" s="1"/>
      <c r="G1" s="1"/>
      <c r="H1" s="1"/>
      <c r="I1" s="1"/>
      <c r="J1" s="1"/>
      <c r="K1" s="1"/>
      <c r="L1" s="1"/>
      <c r="M1" s="150"/>
      <c r="N1" s="1"/>
    </row>
    <row r="2" spans="1:14" ht="12.75">
      <c r="A2" s="4"/>
      <c r="B2" s="46"/>
      <c r="C2" s="46"/>
      <c r="D2" s="46"/>
      <c r="E2" s="46"/>
      <c r="F2" s="41"/>
      <c r="G2" s="46"/>
      <c r="H2" s="46"/>
      <c r="I2" s="46"/>
      <c r="J2" s="46"/>
      <c r="K2" s="46"/>
      <c r="L2" s="46"/>
      <c r="M2" s="34"/>
      <c r="N2" s="2"/>
    </row>
    <row r="3" spans="1:14" ht="12.75">
      <c r="A3" s="118" t="s">
        <v>197</v>
      </c>
      <c r="B3" s="36" t="s">
        <v>198</v>
      </c>
      <c r="C3" s="36" t="s">
        <v>10</v>
      </c>
      <c r="D3" s="36" t="s">
        <v>10</v>
      </c>
      <c r="E3" s="36" t="s">
        <v>95</v>
      </c>
      <c r="F3" s="189" t="s">
        <v>95</v>
      </c>
      <c r="G3" s="36" t="s">
        <v>95</v>
      </c>
      <c r="H3" s="36" t="s">
        <v>203</v>
      </c>
      <c r="I3" s="190" t="s">
        <v>298</v>
      </c>
      <c r="J3" s="191"/>
      <c r="K3" s="190" t="s">
        <v>299</v>
      </c>
      <c r="L3" s="190"/>
      <c r="M3" s="35"/>
      <c r="N3" s="36"/>
    </row>
    <row r="4" spans="2:14" ht="12.75">
      <c r="B4" s="3" t="s">
        <v>206</v>
      </c>
      <c r="C4" s="3" t="s">
        <v>205</v>
      </c>
      <c r="D4" s="3" t="s">
        <v>207</v>
      </c>
      <c r="E4" s="3" t="s">
        <v>284</v>
      </c>
      <c r="F4" s="50" t="s">
        <v>213</v>
      </c>
      <c r="G4" s="3" t="s">
        <v>300</v>
      </c>
      <c r="H4" s="3" t="s">
        <v>214</v>
      </c>
      <c r="I4" s="35" t="s">
        <v>301</v>
      </c>
      <c r="J4" s="36"/>
      <c r="K4" s="35" t="s">
        <v>302</v>
      </c>
      <c r="L4" s="36"/>
      <c r="M4" s="34"/>
      <c r="N4" s="3"/>
    </row>
    <row r="5" spans="2:14" ht="12.75">
      <c r="B5" s="3" t="s">
        <v>303</v>
      </c>
      <c r="C5" s="3" t="s">
        <v>218</v>
      </c>
      <c r="D5" s="3" t="s">
        <v>304</v>
      </c>
      <c r="E5" s="3" t="s">
        <v>221</v>
      </c>
      <c r="F5" s="50" t="s">
        <v>209</v>
      </c>
      <c r="G5" s="3" t="s">
        <v>213</v>
      </c>
      <c r="H5" s="3" t="s">
        <v>305</v>
      </c>
      <c r="I5" s="3" t="s">
        <v>306</v>
      </c>
      <c r="J5" s="3" t="s">
        <v>272</v>
      </c>
      <c r="K5" s="3" t="s">
        <v>266</v>
      </c>
      <c r="L5" s="3" t="s">
        <v>272</v>
      </c>
      <c r="M5" s="34"/>
      <c r="N5" s="3"/>
    </row>
    <row r="6" spans="1:14" ht="12.75">
      <c r="A6" s="5"/>
      <c r="B6" s="133"/>
      <c r="C6" s="133"/>
      <c r="D6" s="133"/>
      <c r="E6" s="133" t="s">
        <v>307</v>
      </c>
      <c r="F6" s="63"/>
      <c r="G6" s="133" t="s">
        <v>209</v>
      </c>
      <c r="H6" s="133" t="s">
        <v>308</v>
      </c>
      <c r="I6" s="133" t="s">
        <v>309</v>
      </c>
      <c r="J6" s="133" t="s">
        <v>308</v>
      </c>
      <c r="K6" s="133" t="s">
        <v>267</v>
      </c>
      <c r="L6" s="133" t="s">
        <v>267</v>
      </c>
      <c r="M6" s="34"/>
      <c r="N6" s="3"/>
    </row>
    <row r="7" spans="1:14" ht="12.75">
      <c r="A7" s="35"/>
      <c r="B7" s="9"/>
      <c r="C7" s="9"/>
      <c r="D7" s="9"/>
      <c r="E7" s="9"/>
      <c r="F7" s="9"/>
      <c r="G7" s="9"/>
      <c r="H7" s="9"/>
      <c r="I7" s="9"/>
      <c r="J7" s="9"/>
      <c r="K7" s="9"/>
      <c r="L7" s="9"/>
      <c r="M7" s="34"/>
      <c r="N7" s="2"/>
    </row>
    <row r="8" spans="1:14" ht="12.75">
      <c r="A8" s="4" t="s">
        <v>72</v>
      </c>
      <c r="B8" s="134">
        <v>2</v>
      </c>
      <c r="C8" s="134">
        <v>3</v>
      </c>
      <c r="D8" s="134">
        <v>4</v>
      </c>
      <c r="E8" s="134">
        <v>5</v>
      </c>
      <c r="F8" s="134">
        <v>6</v>
      </c>
      <c r="G8" s="134">
        <v>7</v>
      </c>
      <c r="H8" s="134">
        <v>8</v>
      </c>
      <c r="I8" s="134">
        <v>9</v>
      </c>
      <c r="J8" s="134">
        <v>10</v>
      </c>
      <c r="K8" s="134">
        <v>11</v>
      </c>
      <c r="L8" s="134">
        <v>12</v>
      </c>
      <c r="M8" s="192"/>
      <c r="N8" s="193"/>
    </row>
    <row r="9" spans="1:14" ht="12.75">
      <c r="A9" s="136" t="s">
        <v>69</v>
      </c>
      <c r="B9" s="143"/>
      <c r="C9" s="143"/>
      <c r="D9" s="143"/>
      <c r="E9" s="143"/>
      <c r="F9" s="143"/>
      <c r="G9" s="143"/>
      <c r="H9" s="143"/>
      <c r="I9" s="143"/>
      <c r="J9" s="143"/>
      <c r="K9" s="143"/>
      <c r="L9" s="143"/>
      <c r="M9" s="169"/>
      <c r="N9" s="193"/>
    </row>
    <row r="10" spans="1:14" ht="12.75">
      <c r="A10" s="149" t="s">
        <v>125</v>
      </c>
      <c r="B10" s="143">
        <v>4879</v>
      </c>
      <c r="C10" s="143">
        <v>22</v>
      </c>
      <c r="D10" s="143">
        <v>534</v>
      </c>
      <c r="E10" s="143">
        <v>1058</v>
      </c>
      <c r="F10" s="143">
        <v>170623</v>
      </c>
      <c r="G10" s="143">
        <v>7756</v>
      </c>
      <c r="H10" s="143">
        <v>6385475</v>
      </c>
      <c r="I10" s="143">
        <v>361</v>
      </c>
      <c r="J10" s="143">
        <v>50048</v>
      </c>
      <c r="K10" s="194">
        <v>34.1</v>
      </c>
      <c r="L10" s="194">
        <v>29.3</v>
      </c>
      <c r="M10" s="169"/>
      <c r="N10" s="193"/>
    </row>
    <row r="11" spans="1:14" ht="12.75">
      <c r="A11" s="149" t="s">
        <v>126</v>
      </c>
      <c r="B11" s="143">
        <v>4867</v>
      </c>
      <c r="C11" s="143">
        <v>22</v>
      </c>
      <c r="D11" s="143">
        <v>556</v>
      </c>
      <c r="E11" s="143">
        <v>1033</v>
      </c>
      <c r="F11" s="143">
        <v>199089</v>
      </c>
      <c r="G11" s="143">
        <v>9050</v>
      </c>
      <c r="H11" s="143">
        <v>6332093</v>
      </c>
      <c r="I11" s="143">
        <v>361</v>
      </c>
      <c r="J11" s="143">
        <v>62822</v>
      </c>
      <c r="K11" s="194">
        <v>34.9</v>
      </c>
      <c r="L11" s="194">
        <v>31.6</v>
      </c>
      <c r="M11" s="169"/>
      <c r="N11" s="193"/>
    </row>
    <row r="12" spans="1:14" ht="12.75">
      <c r="A12" s="142" t="s">
        <v>115</v>
      </c>
      <c r="B12" s="143">
        <v>4871</v>
      </c>
      <c r="C12" s="143">
        <v>20</v>
      </c>
      <c r="D12" s="143">
        <v>428</v>
      </c>
      <c r="E12" s="143">
        <v>1002</v>
      </c>
      <c r="F12" s="143">
        <v>123144</v>
      </c>
      <c r="G12" s="143">
        <v>6157</v>
      </c>
      <c r="H12" s="143">
        <v>5202955</v>
      </c>
      <c r="I12" s="143">
        <v>374</v>
      </c>
      <c r="J12" s="143">
        <v>39396</v>
      </c>
      <c r="K12" s="194">
        <v>37.3</v>
      </c>
      <c r="L12" s="194">
        <v>32</v>
      </c>
      <c r="M12" s="169"/>
      <c r="N12" s="193"/>
    </row>
    <row r="13" spans="1:14" ht="12.75">
      <c r="A13" s="142" t="s">
        <v>116</v>
      </c>
      <c r="B13" s="143">
        <v>4867</v>
      </c>
      <c r="C13" s="143">
        <v>22</v>
      </c>
      <c r="D13" s="143">
        <v>386</v>
      </c>
      <c r="E13" s="143">
        <v>763</v>
      </c>
      <c r="F13" s="143">
        <v>106042</v>
      </c>
      <c r="G13" s="143">
        <v>4820</v>
      </c>
      <c r="H13" s="143">
        <v>4538006</v>
      </c>
      <c r="I13" s="143">
        <v>314</v>
      </c>
      <c r="J13" s="143">
        <v>33289</v>
      </c>
      <c r="K13" s="194">
        <v>41.2</v>
      </c>
      <c r="L13" s="194">
        <v>31.4</v>
      </c>
      <c r="M13" s="169"/>
      <c r="N13" s="193"/>
    </row>
    <row r="14" spans="1:14" ht="12.75">
      <c r="A14" s="142" t="s">
        <v>117</v>
      </c>
      <c r="B14" s="143">
        <v>4853</v>
      </c>
      <c r="C14" s="143">
        <v>22</v>
      </c>
      <c r="D14" s="143">
        <v>410</v>
      </c>
      <c r="E14" s="143">
        <v>741</v>
      </c>
      <c r="F14" s="143">
        <v>125054</v>
      </c>
      <c r="G14" s="143">
        <v>5684</v>
      </c>
      <c r="H14" s="143">
        <v>4529772</v>
      </c>
      <c r="I14" s="143">
        <v>295</v>
      </c>
      <c r="J14" s="143">
        <v>38422</v>
      </c>
      <c r="K14" s="194">
        <v>39.8</v>
      </c>
      <c r="L14" s="194">
        <v>30.7</v>
      </c>
      <c r="M14" s="169"/>
      <c r="N14" s="193"/>
    </row>
    <row r="15" spans="1:14" ht="12.75">
      <c r="A15" s="142" t="s">
        <v>310</v>
      </c>
      <c r="B15" s="143">
        <v>4842</v>
      </c>
      <c r="C15" s="143">
        <v>21</v>
      </c>
      <c r="D15" s="143">
        <v>338</v>
      </c>
      <c r="E15" s="143">
        <v>518</v>
      </c>
      <c r="F15" s="143">
        <v>95268</v>
      </c>
      <c r="G15" s="143">
        <v>4537</v>
      </c>
      <c r="H15" s="143">
        <v>4168272</v>
      </c>
      <c r="I15" s="143">
        <v>198</v>
      </c>
      <c r="J15" s="143">
        <v>29396</v>
      </c>
      <c r="K15" s="194">
        <v>38.2</v>
      </c>
      <c r="L15" s="194">
        <v>30.9</v>
      </c>
      <c r="M15" s="169"/>
      <c r="N15" s="193"/>
    </row>
    <row r="16" spans="1:14" ht="12.75">
      <c r="A16" s="142" t="s">
        <v>119</v>
      </c>
      <c r="B16" s="143">
        <v>4833</v>
      </c>
      <c r="C16" s="143">
        <v>21</v>
      </c>
      <c r="D16" s="143">
        <v>358</v>
      </c>
      <c r="E16" s="143">
        <v>575</v>
      </c>
      <c r="F16" s="143">
        <v>98821</v>
      </c>
      <c r="G16" s="143">
        <v>4706</v>
      </c>
      <c r="H16" s="143">
        <v>4074552</v>
      </c>
      <c r="I16" s="143">
        <v>204</v>
      </c>
      <c r="J16" s="143">
        <v>29047</v>
      </c>
      <c r="K16" s="194">
        <v>35.5</v>
      </c>
      <c r="L16" s="194">
        <v>29.4</v>
      </c>
      <c r="M16" s="169"/>
      <c r="N16" s="193"/>
    </row>
    <row r="17" spans="1:14" ht="12.75">
      <c r="A17" s="142" t="s">
        <v>120</v>
      </c>
      <c r="B17" s="143">
        <v>4826</v>
      </c>
      <c r="C17" s="143">
        <v>20</v>
      </c>
      <c r="D17" s="143">
        <v>299</v>
      </c>
      <c r="E17" s="143">
        <v>443</v>
      </c>
      <c r="F17" s="143">
        <v>78693</v>
      </c>
      <c r="G17" s="143">
        <v>3935</v>
      </c>
      <c r="H17" s="143">
        <v>3828337</v>
      </c>
      <c r="I17" s="143">
        <v>167</v>
      </c>
      <c r="J17" s="143">
        <v>23416</v>
      </c>
      <c r="K17" s="194">
        <v>37.7</v>
      </c>
      <c r="L17" s="194">
        <v>29.8</v>
      </c>
      <c r="M17" s="169"/>
      <c r="N17" s="193"/>
    </row>
    <row r="18" spans="1:14" ht="12.75">
      <c r="A18" s="136" t="s">
        <v>63</v>
      </c>
      <c r="B18" s="140">
        <v>4821</v>
      </c>
      <c r="C18" s="140">
        <v>249</v>
      </c>
      <c r="D18" s="140">
        <v>3462</v>
      </c>
      <c r="E18" s="140">
        <v>5608</v>
      </c>
      <c r="F18" s="140">
        <v>956185</v>
      </c>
      <c r="G18" s="140">
        <v>46388</v>
      </c>
      <c r="H18" s="140">
        <v>3545041</v>
      </c>
      <c r="I18" s="140">
        <v>2310</v>
      </c>
      <c r="J18" s="140">
        <v>298885</v>
      </c>
      <c r="K18" s="195">
        <v>41.1</v>
      </c>
      <c r="L18" s="195">
        <v>31.3</v>
      </c>
      <c r="M18" s="169"/>
      <c r="N18" s="193"/>
    </row>
    <row r="19" spans="1:14" ht="12.75">
      <c r="A19" s="139"/>
      <c r="B19" s="143"/>
      <c r="C19" s="143"/>
      <c r="D19" s="143"/>
      <c r="E19" s="143"/>
      <c r="F19" s="143"/>
      <c r="G19" s="143"/>
      <c r="H19" s="143"/>
      <c r="I19" s="143"/>
      <c r="J19" s="143"/>
      <c r="K19" s="194"/>
      <c r="L19" s="194"/>
      <c r="M19" s="169"/>
      <c r="N19" s="193"/>
    </row>
    <row r="20" spans="1:14" ht="12.75">
      <c r="A20" s="142" t="s">
        <v>311</v>
      </c>
      <c r="B20" s="143">
        <v>4821</v>
      </c>
      <c r="C20" s="143">
        <v>21</v>
      </c>
      <c r="D20" s="143">
        <v>299</v>
      </c>
      <c r="E20" s="143">
        <v>459</v>
      </c>
      <c r="F20" s="143">
        <v>78028</v>
      </c>
      <c r="G20" s="143">
        <v>3716</v>
      </c>
      <c r="H20" s="143">
        <v>3545041</v>
      </c>
      <c r="I20" s="143">
        <v>170</v>
      </c>
      <c r="J20" s="143">
        <v>22629</v>
      </c>
      <c r="K20" s="194">
        <v>37</v>
      </c>
      <c r="L20" s="194">
        <v>29</v>
      </c>
      <c r="M20" s="192"/>
      <c r="N20" s="193"/>
    </row>
    <row r="21" spans="1:14" ht="12.75">
      <c r="A21" s="142" t="s">
        <v>312</v>
      </c>
      <c r="B21" s="143">
        <v>4816</v>
      </c>
      <c r="C21" s="143">
        <v>19</v>
      </c>
      <c r="D21" s="143">
        <v>320</v>
      </c>
      <c r="E21" s="143">
        <v>596</v>
      </c>
      <c r="F21" s="143">
        <v>88844</v>
      </c>
      <c r="G21" s="143">
        <v>4676</v>
      </c>
      <c r="H21" s="143">
        <v>3489214</v>
      </c>
      <c r="I21" s="143">
        <v>247</v>
      </c>
      <c r="J21" s="143">
        <v>29166</v>
      </c>
      <c r="K21" s="194">
        <v>41.4</v>
      </c>
      <c r="L21" s="194">
        <v>32.8</v>
      </c>
      <c r="M21" s="169"/>
      <c r="N21" s="38"/>
    </row>
    <row r="22" spans="1:14" ht="12.75">
      <c r="A22" s="149" t="s">
        <v>123</v>
      </c>
      <c r="B22" s="143">
        <v>4802</v>
      </c>
      <c r="C22" s="143">
        <v>20</v>
      </c>
      <c r="D22" s="143">
        <v>328</v>
      </c>
      <c r="E22" s="143">
        <v>680</v>
      </c>
      <c r="F22" s="143">
        <v>87605</v>
      </c>
      <c r="G22" s="143">
        <v>4380</v>
      </c>
      <c r="H22" s="143">
        <v>3779742</v>
      </c>
      <c r="I22" s="143">
        <v>293</v>
      </c>
      <c r="J22" s="143">
        <v>29722</v>
      </c>
      <c r="K22" s="194">
        <f>(I22/E22)*100</f>
        <v>43.08823529411765</v>
      </c>
      <c r="L22" s="194">
        <f>(J22/F22)*100</f>
        <v>33.92728725529365</v>
      </c>
      <c r="M22" s="196"/>
      <c r="N22" s="193"/>
    </row>
    <row r="23" spans="1:14" s="87" customFormat="1" ht="12.75">
      <c r="A23" s="149" t="s">
        <v>124</v>
      </c>
      <c r="B23" s="143">
        <v>4796</v>
      </c>
      <c r="C23" s="143">
        <v>20</v>
      </c>
      <c r="D23" s="143">
        <v>306</v>
      </c>
      <c r="E23" s="143">
        <v>447</v>
      </c>
      <c r="F23" s="143">
        <v>85512</v>
      </c>
      <c r="G23" s="143">
        <v>4276</v>
      </c>
      <c r="H23" s="143">
        <v>3624356</v>
      </c>
      <c r="I23" s="143">
        <v>194</v>
      </c>
      <c r="J23" s="143">
        <v>27295</v>
      </c>
      <c r="K23" s="197">
        <v>43.5</v>
      </c>
      <c r="L23" s="197">
        <v>31.9</v>
      </c>
      <c r="M23" s="169"/>
      <c r="N23" s="193"/>
    </row>
    <row r="24" spans="1:14" ht="12.75">
      <c r="A24" s="149" t="s">
        <v>125</v>
      </c>
      <c r="B24" s="143">
        <v>4786</v>
      </c>
      <c r="C24" s="143">
        <v>22</v>
      </c>
      <c r="D24" s="143">
        <v>341</v>
      </c>
      <c r="E24" s="143">
        <v>522</v>
      </c>
      <c r="F24" s="143">
        <v>101840</v>
      </c>
      <c r="G24" s="143">
        <v>6629</v>
      </c>
      <c r="H24" s="143">
        <v>3577308</v>
      </c>
      <c r="I24" s="143">
        <v>215</v>
      </c>
      <c r="J24" s="143">
        <v>32827</v>
      </c>
      <c r="K24" s="197">
        <f aca="true" t="shared" si="0" ref="K24:L31">(I24/E24)*100</f>
        <v>41.18773946360153</v>
      </c>
      <c r="L24" s="197">
        <f t="shared" si="0"/>
        <v>32.23389630793401</v>
      </c>
      <c r="M24" s="169"/>
      <c r="N24" s="193"/>
    </row>
    <row r="25" spans="1:15" ht="12.75">
      <c r="A25" s="149" t="s">
        <v>126</v>
      </c>
      <c r="B25" s="143">
        <v>4790</v>
      </c>
      <c r="C25" s="143">
        <v>20</v>
      </c>
      <c r="D25" s="143">
        <v>264</v>
      </c>
      <c r="E25" s="143">
        <v>427</v>
      </c>
      <c r="F25" s="143">
        <v>69627</v>
      </c>
      <c r="G25" s="143">
        <v>3481</v>
      </c>
      <c r="H25" s="143">
        <v>3370676</v>
      </c>
      <c r="I25" s="143">
        <v>171</v>
      </c>
      <c r="J25" s="143">
        <v>21893</v>
      </c>
      <c r="K25" s="197">
        <f t="shared" si="0"/>
        <v>40.04683840749414</v>
      </c>
      <c r="L25" s="197">
        <f t="shared" si="0"/>
        <v>31.443261952978013</v>
      </c>
      <c r="M25" s="169"/>
      <c r="N25" s="193"/>
      <c r="O25" s="87"/>
    </row>
    <row r="26" spans="1:14" ht="12.75">
      <c r="A26" s="149" t="s">
        <v>161</v>
      </c>
      <c r="B26" s="143">
        <v>4785</v>
      </c>
      <c r="C26" s="143">
        <v>21</v>
      </c>
      <c r="D26" s="143">
        <v>282</v>
      </c>
      <c r="E26" s="143">
        <v>428</v>
      </c>
      <c r="F26" s="143">
        <v>71629</v>
      </c>
      <c r="G26" s="143">
        <v>3411</v>
      </c>
      <c r="H26" s="143">
        <v>3185680</v>
      </c>
      <c r="I26" s="143">
        <v>165</v>
      </c>
      <c r="J26" s="143">
        <v>21197</v>
      </c>
      <c r="K26" s="197">
        <f t="shared" si="0"/>
        <v>38.55140186915888</v>
      </c>
      <c r="L26" s="197">
        <f t="shared" si="0"/>
        <v>29.592762707841796</v>
      </c>
      <c r="M26" s="192"/>
      <c r="N26" s="193"/>
    </row>
    <row r="27" spans="1:14" ht="12.75">
      <c r="A27" s="142" t="s">
        <v>128</v>
      </c>
      <c r="B27" s="143">
        <v>4785</v>
      </c>
      <c r="C27" s="143">
        <v>22</v>
      </c>
      <c r="D27" s="143">
        <v>264</v>
      </c>
      <c r="E27" s="143">
        <v>364</v>
      </c>
      <c r="F27" s="143">
        <v>63084</v>
      </c>
      <c r="G27" s="143">
        <v>2867</v>
      </c>
      <c r="H27" s="143">
        <v>2993780</v>
      </c>
      <c r="I27" s="143">
        <v>149</v>
      </c>
      <c r="J27" s="143">
        <v>17993</v>
      </c>
      <c r="K27" s="197">
        <f t="shared" si="0"/>
        <v>40.934065934065934</v>
      </c>
      <c r="L27" s="197">
        <f t="shared" si="0"/>
        <v>28.52228774332636</v>
      </c>
      <c r="M27" s="169"/>
      <c r="N27" s="193"/>
    </row>
    <row r="28" spans="1:14" ht="12.75">
      <c r="A28" s="142" t="s">
        <v>129</v>
      </c>
      <c r="B28" s="143">
        <v>4793</v>
      </c>
      <c r="C28" s="143">
        <v>21</v>
      </c>
      <c r="D28" s="143">
        <v>217</v>
      </c>
      <c r="E28" s="143">
        <v>257</v>
      </c>
      <c r="F28" s="143">
        <v>54698</v>
      </c>
      <c r="G28" s="143">
        <v>2605</v>
      </c>
      <c r="H28" s="143">
        <v>2712144</v>
      </c>
      <c r="I28" s="143">
        <v>101</v>
      </c>
      <c r="J28" s="143">
        <v>14304</v>
      </c>
      <c r="K28" s="197">
        <f t="shared" si="0"/>
        <v>39.29961089494164</v>
      </c>
      <c r="L28" s="197">
        <f t="shared" si="0"/>
        <v>26.150864748254047</v>
      </c>
      <c r="M28" s="169"/>
      <c r="N28" s="193"/>
    </row>
    <row r="29" spans="1:16" ht="12.75">
      <c r="A29" s="142" t="s">
        <v>162</v>
      </c>
      <c r="B29" s="143">
        <v>4793</v>
      </c>
      <c r="C29" s="143">
        <v>23</v>
      </c>
      <c r="D29" s="143">
        <v>275</v>
      </c>
      <c r="E29" s="143">
        <v>364</v>
      </c>
      <c r="F29" s="143">
        <v>72013</v>
      </c>
      <c r="G29" s="143">
        <v>3131</v>
      </c>
      <c r="H29" s="143">
        <v>2721678</v>
      </c>
      <c r="I29" s="143">
        <v>142</v>
      </c>
      <c r="J29" s="143">
        <v>20396</v>
      </c>
      <c r="K29" s="197">
        <f t="shared" si="0"/>
        <v>39.010989010989015</v>
      </c>
      <c r="L29" s="197">
        <f t="shared" si="0"/>
        <v>28.322663963451046</v>
      </c>
      <c r="M29" s="169"/>
      <c r="N29" s="38"/>
      <c r="O29" s="121"/>
      <c r="P29" s="121"/>
    </row>
    <row r="30" spans="1:14" ht="12.75">
      <c r="A30" s="142" t="s">
        <v>131</v>
      </c>
      <c r="B30" s="143">
        <v>4801</v>
      </c>
      <c r="C30" s="143">
        <v>22</v>
      </c>
      <c r="D30" s="143">
        <v>311</v>
      </c>
      <c r="E30" s="143">
        <v>585</v>
      </c>
      <c r="F30" s="143">
        <v>95820</v>
      </c>
      <c r="G30" s="143">
        <v>4355</v>
      </c>
      <c r="H30" s="143">
        <v>2842050</v>
      </c>
      <c r="I30" s="143">
        <v>258</v>
      </c>
      <c r="J30" s="143">
        <v>33188</v>
      </c>
      <c r="K30" s="197">
        <f t="shared" si="0"/>
        <v>44.1025641025641</v>
      </c>
      <c r="L30" s="197">
        <f t="shared" si="0"/>
        <v>34.63577541223127</v>
      </c>
      <c r="M30" s="192"/>
      <c r="N30" s="193"/>
    </row>
    <row r="31" spans="1:14" ht="12.75">
      <c r="A31" s="142" t="s">
        <v>132</v>
      </c>
      <c r="B31" s="143">
        <v>4796</v>
      </c>
      <c r="C31" s="143">
        <v>18</v>
      </c>
      <c r="D31" s="143">
        <v>257</v>
      </c>
      <c r="E31" s="143">
        <v>479</v>
      </c>
      <c r="F31" s="143">
        <v>87487</v>
      </c>
      <c r="G31" s="143">
        <v>4860</v>
      </c>
      <c r="H31" s="143">
        <v>3255565</v>
      </c>
      <c r="I31" s="143">
        <v>205</v>
      </c>
      <c r="J31" s="143">
        <v>28185</v>
      </c>
      <c r="K31" s="197">
        <f t="shared" si="0"/>
        <v>42.79749478079332</v>
      </c>
      <c r="L31" s="197">
        <f t="shared" si="0"/>
        <v>32.216214980511396</v>
      </c>
      <c r="M31" s="192"/>
      <c r="N31" s="193"/>
    </row>
    <row r="32" spans="1:14" ht="12.75">
      <c r="A32" s="142"/>
      <c r="B32" s="143"/>
      <c r="C32" s="143"/>
      <c r="D32" s="143"/>
      <c r="E32" s="143"/>
      <c r="F32" s="143"/>
      <c r="G32" s="143"/>
      <c r="H32" s="143"/>
      <c r="I32" s="143"/>
      <c r="J32" s="143"/>
      <c r="K32" s="197"/>
      <c r="L32" s="197"/>
      <c r="M32" s="192"/>
      <c r="N32" s="193"/>
    </row>
    <row r="33" spans="1:14" ht="12.75">
      <c r="A33" s="136" t="s">
        <v>64</v>
      </c>
      <c r="B33" s="140">
        <v>4781</v>
      </c>
      <c r="C33" s="140">
        <v>251</v>
      </c>
      <c r="D33" s="140">
        <v>2639</v>
      </c>
      <c r="E33" s="140">
        <v>6644</v>
      </c>
      <c r="F33" s="140">
        <v>816073</v>
      </c>
      <c r="G33" s="140">
        <v>3251</v>
      </c>
      <c r="H33" s="140">
        <v>3022191</v>
      </c>
      <c r="I33" s="140">
        <v>3164</v>
      </c>
      <c r="J33" s="140">
        <v>320111</v>
      </c>
      <c r="K33" s="188">
        <v>47.621914509331724</v>
      </c>
      <c r="L33" s="188">
        <v>39.225780046637986</v>
      </c>
      <c r="M33" s="198"/>
      <c r="N33" s="199"/>
    </row>
    <row r="34" spans="1:14" ht="12.75">
      <c r="A34" s="136"/>
      <c r="B34" s="140"/>
      <c r="C34" s="140"/>
      <c r="D34" s="140"/>
      <c r="E34" s="140"/>
      <c r="F34" s="140"/>
      <c r="G34" s="140"/>
      <c r="H34" s="140"/>
      <c r="I34" s="140"/>
      <c r="J34" s="140"/>
      <c r="K34" s="188"/>
      <c r="L34" s="188"/>
      <c r="M34" s="198"/>
      <c r="N34" s="199"/>
    </row>
    <row r="35" spans="1:16" ht="12.75">
      <c r="A35" s="142" t="s">
        <v>313</v>
      </c>
      <c r="B35" s="144">
        <v>4781</v>
      </c>
      <c r="C35" s="144">
        <v>22</v>
      </c>
      <c r="D35" s="144">
        <v>294</v>
      </c>
      <c r="E35" s="144">
        <v>632</v>
      </c>
      <c r="F35" s="144">
        <v>118765</v>
      </c>
      <c r="G35" s="144">
        <v>5398</v>
      </c>
      <c r="H35" s="144">
        <v>3022191</v>
      </c>
      <c r="I35" s="144">
        <v>282</v>
      </c>
      <c r="J35" s="144">
        <v>44978</v>
      </c>
      <c r="K35" s="197">
        <f aca="true" t="shared" si="1" ref="K35:L46">(I35/E35)*100</f>
        <v>44.620253164556964</v>
      </c>
      <c r="L35" s="197">
        <f t="shared" si="1"/>
        <v>37.8714267671452</v>
      </c>
      <c r="M35" s="200"/>
      <c r="N35" s="200"/>
      <c r="O35" s="81"/>
      <c r="P35" s="81"/>
    </row>
    <row r="36" spans="1:16" ht="12.75">
      <c r="A36" s="142" t="s">
        <v>314</v>
      </c>
      <c r="B36" s="143">
        <v>4782</v>
      </c>
      <c r="C36" s="143">
        <v>19</v>
      </c>
      <c r="D36" s="143">
        <v>222</v>
      </c>
      <c r="E36" s="143">
        <v>421</v>
      </c>
      <c r="F36" s="143">
        <v>70070</v>
      </c>
      <c r="G36" s="143">
        <v>3688</v>
      </c>
      <c r="H36" s="143">
        <v>2695543</v>
      </c>
      <c r="I36" s="143">
        <v>178</v>
      </c>
      <c r="J36" s="143">
        <v>22812</v>
      </c>
      <c r="K36" s="197">
        <f t="shared" si="1"/>
        <v>42.280285035629454</v>
      </c>
      <c r="L36" s="197">
        <f t="shared" si="1"/>
        <v>32.55601541315827</v>
      </c>
      <c r="M36" s="169"/>
      <c r="N36" s="193"/>
      <c r="O36" s="87"/>
      <c r="P36" s="87"/>
    </row>
    <row r="37" spans="1:16" ht="12.75">
      <c r="A37" s="142" t="s">
        <v>315</v>
      </c>
      <c r="B37" s="143">
        <v>4772</v>
      </c>
      <c r="C37" s="143">
        <v>20</v>
      </c>
      <c r="D37" s="143">
        <v>250</v>
      </c>
      <c r="E37" s="143">
        <v>491</v>
      </c>
      <c r="F37" s="143">
        <v>79316</v>
      </c>
      <c r="G37" s="143">
        <v>3966</v>
      </c>
      <c r="H37" s="143">
        <v>2616194</v>
      </c>
      <c r="I37" s="143">
        <v>240</v>
      </c>
      <c r="J37" s="143">
        <v>31742</v>
      </c>
      <c r="K37" s="197">
        <f t="shared" si="1"/>
        <v>48.87983706720978</v>
      </c>
      <c r="L37" s="197">
        <f t="shared" si="1"/>
        <v>40.019668162791874</v>
      </c>
      <c r="M37" s="169"/>
      <c r="N37" s="193"/>
      <c r="O37" s="87"/>
      <c r="P37" s="87"/>
    </row>
    <row r="38" spans="1:14" ht="12.75">
      <c r="A38" s="118" t="s">
        <v>316</v>
      </c>
      <c r="B38" s="143">
        <v>4763</v>
      </c>
      <c r="C38" s="143">
        <v>22</v>
      </c>
      <c r="D38" s="143">
        <v>234</v>
      </c>
      <c r="E38" s="143">
        <v>452</v>
      </c>
      <c r="F38" s="143">
        <v>77356</v>
      </c>
      <c r="G38" s="143">
        <v>3516</v>
      </c>
      <c r="H38" s="143">
        <v>2489386</v>
      </c>
      <c r="I38" s="143">
        <v>228</v>
      </c>
      <c r="J38" s="143">
        <v>24425</v>
      </c>
      <c r="K38" s="197">
        <f t="shared" si="1"/>
        <v>50.442477876106196</v>
      </c>
      <c r="L38" s="197">
        <f t="shared" si="1"/>
        <v>31.57479704224624</v>
      </c>
      <c r="M38" s="169"/>
      <c r="N38" s="193"/>
    </row>
    <row r="39" spans="1:13" ht="12.75">
      <c r="A39" s="142" t="s">
        <v>317</v>
      </c>
      <c r="B39" s="143">
        <v>4756</v>
      </c>
      <c r="C39" s="143">
        <v>20</v>
      </c>
      <c r="D39" s="143">
        <v>171</v>
      </c>
      <c r="E39" s="143">
        <v>319</v>
      </c>
      <c r="F39" s="143">
        <v>52694</v>
      </c>
      <c r="G39" s="143">
        <v>2635</v>
      </c>
      <c r="H39" s="143">
        <v>2323065</v>
      </c>
      <c r="I39" s="143">
        <v>151</v>
      </c>
      <c r="J39" s="143">
        <v>15464</v>
      </c>
      <c r="K39" s="197">
        <f t="shared" si="1"/>
        <v>47.33542319749217</v>
      </c>
      <c r="L39" s="197">
        <f t="shared" si="1"/>
        <v>29.34679470148404</v>
      </c>
      <c r="M39" s="169"/>
    </row>
    <row r="40" spans="1:14" ht="12.75">
      <c r="A40" s="142" t="s">
        <v>318</v>
      </c>
      <c r="B40" s="143">
        <v>4748</v>
      </c>
      <c r="C40" s="143">
        <v>20</v>
      </c>
      <c r="D40" s="143">
        <v>183</v>
      </c>
      <c r="E40" s="143">
        <v>365</v>
      </c>
      <c r="F40" s="143">
        <v>59102</v>
      </c>
      <c r="G40" s="143">
        <v>2955</v>
      </c>
      <c r="H40" s="143">
        <v>2065612</v>
      </c>
      <c r="I40" s="143">
        <v>176</v>
      </c>
      <c r="J40" s="143">
        <v>17060</v>
      </c>
      <c r="K40" s="197">
        <f t="shared" si="1"/>
        <v>48.21917808219178</v>
      </c>
      <c r="L40" s="197">
        <f t="shared" si="1"/>
        <v>28.86535142634767</v>
      </c>
      <c r="M40" s="192"/>
      <c r="N40" s="193"/>
    </row>
    <row r="41" spans="1:14" ht="12.75">
      <c r="A41" s="142" t="s">
        <v>319</v>
      </c>
      <c r="B41" s="143">
        <v>4746</v>
      </c>
      <c r="C41" s="143">
        <v>21</v>
      </c>
      <c r="D41" s="143">
        <v>284</v>
      </c>
      <c r="E41" s="143">
        <v>871</v>
      </c>
      <c r="F41" s="143">
        <v>81291</v>
      </c>
      <c r="G41" s="143">
        <v>3871</v>
      </c>
      <c r="H41" s="143">
        <v>2254378</v>
      </c>
      <c r="I41" s="143">
        <v>467</v>
      </c>
      <c r="J41" s="143">
        <v>27506</v>
      </c>
      <c r="K41" s="197">
        <f t="shared" si="1"/>
        <v>53.61653272101034</v>
      </c>
      <c r="L41" s="197">
        <f t="shared" si="1"/>
        <v>33.83646406121219</v>
      </c>
      <c r="M41" s="192"/>
      <c r="N41" s="193"/>
    </row>
    <row r="42" spans="1:14" ht="12.75">
      <c r="A42" s="142" t="s">
        <v>320</v>
      </c>
      <c r="B42" s="143">
        <v>4752</v>
      </c>
      <c r="C42" s="143">
        <v>22</v>
      </c>
      <c r="D42" s="143">
        <v>272</v>
      </c>
      <c r="E42" s="143">
        <v>1015</v>
      </c>
      <c r="F42" s="143">
        <v>75933</v>
      </c>
      <c r="G42" s="143">
        <v>3451</v>
      </c>
      <c r="H42" s="143">
        <v>2123901</v>
      </c>
      <c r="I42" s="143">
        <v>503</v>
      </c>
      <c r="J42" s="143">
        <v>27059</v>
      </c>
      <c r="K42" s="197">
        <f t="shared" si="1"/>
        <v>49.556650246305416</v>
      </c>
      <c r="L42" s="197">
        <f t="shared" si="1"/>
        <v>35.63536275400682</v>
      </c>
      <c r="M42" s="192"/>
      <c r="N42" s="193"/>
    </row>
    <row r="43" spans="1:14" ht="12.75">
      <c r="A43" s="142" t="s">
        <v>321</v>
      </c>
      <c r="B43" s="143">
        <v>4743</v>
      </c>
      <c r="C43" s="143">
        <v>20</v>
      </c>
      <c r="D43" s="143">
        <v>219</v>
      </c>
      <c r="E43" s="143">
        <v>677</v>
      </c>
      <c r="F43" s="143">
        <v>61899</v>
      </c>
      <c r="G43" s="143">
        <v>3095</v>
      </c>
      <c r="H43" s="143">
        <v>1987170</v>
      </c>
      <c r="I43" s="143">
        <v>297</v>
      </c>
      <c r="J43" s="143">
        <v>20762</v>
      </c>
      <c r="K43" s="197">
        <f t="shared" si="1"/>
        <v>43.870014771048744</v>
      </c>
      <c r="L43" s="197">
        <f t="shared" si="1"/>
        <v>33.541737346322236</v>
      </c>
      <c r="M43" s="192"/>
      <c r="N43" s="193"/>
    </row>
    <row r="44" spans="1:14" ht="12.75">
      <c r="A44" s="142" t="s">
        <v>322</v>
      </c>
      <c r="B44" s="143">
        <v>4738</v>
      </c>
      <c r="C44" s="143">
        <v>23</v>
      </c>
      <c r="D44" s="143">
        <v>204</v>
      </c>
      <c r="E44" s="143">
        <v>633</v>
      </c>
      <c r="F44" s="143">
        <v>58479</v>
      </c>
      <c r="G44" s="143">
        <v>2543</v>
      </c>
      <c r="H44" s="143">
        <v>1850377</v>
      </c>
      <c r="I44" s="143">
        <v>305</v>
      </c>
      <c r="J44" s="143">
        <v>20446</v>
      </c>
      <c r="K44" s="197">
        <f t="shared" si="1"/>
        <v>48.183254344391784</v>
      </c>
      <c r="L44" s="197">
        <f t="shared" si="1"/>
        <v>34.96297816310128</v>
      </c>
      <c r="M44" s="192"/>
      <c r="N44" s="193"/>
    </row>
    <row r="45" spans="1:13" ht="12.75">
      <c r="A45" s="118" t="s">
        <v>323</v>
      </c>
      <c r="B45">
        <v>4734</v>
      </c>
      <c r="C45">
        <v>22</v>
      </c>
      <c r="D45">
        <v>170</v>
      </c>
      <c r="E45">
        <v>434</v>
      </c>
      <c r="F45">
        <v>43359</v>
      </c>
      <c r="G45">
        <v>1971</v>
      </c>
      <c r="H45">
        <v>1783221</v>
      </c>
      <c r="I45">
        <v>199</v>
      </c>
      <c r="J45">
        <v>14940</v>
      </c>
      <c r="K45" s="197">
        <f t="shared" si="1"/>
        <v>45.852534562211986</v>
      </c>
      <c r="L45" s="197">
        <f t="shared" si="1"/>
        <v>34.45651421850135</v>
      </c>
      <c r="M45" s="101"/>
    </row>
    <row r="46" spans="1:14" ht="12.75">
      <c r="A46" s="118" t="s">
        <v>324</v>
      </c>
      <c r="B46">
        <v>4736</v>
      </c>
      <c r="C46">
        <v>20</v>
      </c>
      <c r="D46">
        <v>136</v>
      </c>
      <c r="E46">
        <v>334</v>
      </c>
      <c r="F46">
        <v>37809</v>
      </c>
      <c r="G46">
        <v>1890</v>
      </c>
      <c r="H46">
        <v>1635766</v>
      </c>
      <c r="I46">
        <v>138</v>
      </c>
      <c r="J46">
        <v>11398</v>
      </c>
      <c r="K46" s="197">
        <f t="shared" si="1"/>
        <v>41.31736526946108</v>
      </c>
      <c r="L46" s="197">
        <f t="shared" si="1"/>
        <v>30.146261472136267</v>
      </c>
      <c r="M46" s="101"/>
      <c r="N46" s="193"/>
    </row>
    <row r="47" spans="1:14" ht="12.75">
      <c r="A47" s="118"/>
      <c r="K47" s="197"/>
      <c r="L47" s="197"/>
      <c r="M47" s="101"/>
      <c r="N47" s="193"/>
    </row>
    <row r="48" spans="1:14" ht="12.75">
      <c r="A48" s="118"/>
      <c r="K48" s="197"/>
      <c r="L48" s="197"/>
      <c r="M48" s="101"/>
      <c r="N48" s="193"/>
    </row>
    <row r="49" spans="1:14" ht="12.75">
      <c r="A49" s="136" t="s">
        <v>63</v>
      </c>
      <c r="B49" s="140">
        <v>4821</v>
      </c>
      <c r="C49" s="140">
        <v>249</v>
      </c>
      <c r="D49" s="140">
        <v>3462</v>
      </c>
      <c r="E49" s="140">
        <v>5608</v>
      </c>
      <c r="F49" s="140">
        <v>956185</v>
      </c>
      <c r="G49" s="140">
        <v>46388</v>
      </c>
      <c r="H49" s="140">
        <v>3545041</v>
      </c>
      <c r="I49" s="140">
        <v>2310</v>
      </c>
      <c r="J49" s="140">
        <v>298885</v>
      </c>
      <c r="K49" s="195">
        <v>41.1</v>
      </c>
      <c r="L49" s="195">
        <v>31.3</v>
      </c>
      <c r="M49" s="101"/>
      <c r="N49" s="193"/>
    </row>
    <row r="50" spans="1:14" ht="12.75">
      <c r="A50" s="136" t="s">
        <v>64</v>
      </c>
      <c r="B50" s="140">
        <v>4781</v>
      </c>
      <c r="C50" s="140">
        <v>251</v>
      </c>
      <c r="D50" s="140">
        <v>2639</v>
      </c>
      <c r="E50" s="140">
        <v>6644</v>
      </c>
      <c r="F50" s="140">
        <v>816073</v>
      </c>
      <c r="G50" s="140">
        <v>3251</v>
      </c>
      <c r="H50" s="140">
        <v>3022191</v>
      </c>
      <c r="I50" s="140">
        <v>3164</v>
      </c>
      <c r="J50" s="140">
        <v>320111</v>
      </c>
      <c r="K50" s="188">
        <v>47.621914509331724</v>
      </c>
      <c r="L50" s="188">
        <v>39.225780046637986</v>
      </c>
      <c r="M50" s="198"/>
      <c r="N50" s="199"/>
    </row>
    <row r="51" spans="1:14" ht="12.75">
      <c r="A51" s="136" t="s">
        <v>65</v>
      </c>
      <c r="B51" s="140">
        <v>4731</v>
      </c>
      <c r="C51" s="140">
        <v>253</v>
      </c>
      <c r="D51" s="140">
        <v>2374</v>
      </c>
      <c r="E51" s="140">
        <v>4772</v>
      </c>
      <c r="F51" s="140">
        <v>518715</v>
      </c>
      <c r="G51" s="140">
        <v>2050</v>
      </c>
      <c r="H51" s="140">
        <v>1698428</v>
      </c>
      <c r="I51" s="140">
        <v>1875</v>
      </c>
      <c r="J51" s="140">
        <v>140056</v>
      </c>
      <c r="K51" s="188">
        <f>(I51/E51)*100</f>
        <v>39.29170159262364</v>
      </c>
      <c r="L51" s="188">
        <f>(J51/F51)*100</f>
        <v>27.0005687130698</v>
      </c>
      <c r="M51" s="198"/>
      <c r="N51" s="193"/>
    </row>
    <row r="52" spans="1:14" ht="12.75">
      <c r="A52" s="150" t="s">
        <v>66</v>
      </c>
      <c r="B52" s="44">
        <v>5528</v>
      </c>
      <c r="C52" s="44">
        <v>254</v>
      </c>
      <c r="D52" s="44">
        <v>2028</v>
      </c>
      <c r="E52" s="44">
        <v>3904</v>
      </c>
      <c r="F52" s="187">
        <v>503053</v>
      </c>
      <c r="G52" s="187">
        <v>1981</v>
      </c>
      <c r="H52" s="187">
        <v>1201207</v>
      </c>
      <c r="I52" s="187">
        <v>1332</v>
      </c>
      <c r="J52" s="187">
        <v>107153</v>
      </c>
      <c r="K52" s="188">
        <f aca="true" t="shared" si="2" ref="K52:L61">(I52/E52)*100</f>
        <v>34.11885245901639</v>
      </c>
      <c r="L52" s="188">
        <f t="shared" si="2"/>
        <v>21.300538909419085</v>
      </c>
      <c r="M52" s="34"/>
      <c r="N52" s="2"/>
    </row>
    <row r="53" spans="1:14" ht="12.75">
      <c r="A53" s="150" t="s">
        <v>134</v>
      </c>
      <c r="B53" s="187">
        <v>5650</v>
      </c>
      <c r="C53" s="44">
        <v>251</v>
      </c>
      <c r="D53" s="187">
        <v>1413</v>
      </c>
      <c r="E53" s="44">
        <v>2214</v>
      </c>
      <c r="F53" s="187">
        <v>314073.19</v>
      </c>
      <c r="G53" s="187">
        <v>1251</v>
      </c>
      <c r="H53" s="44">
        <v>572197</v>
      </c>
      <c r="I53" s="187">
        <v>699</v>
      </c>
      <c r="J53" s="187">
        <v>48741</v>
      </c>
      <c r="K53" s="188">
        <f t="shared" si="2"/>
        <v>31.571815718157183</v>
      </c>
      <c r="L53" s="188">
        <f t="shared" si="2"/>
        <v>15.518994155470578</v>
      </c>
      <c r="M53" s="150"/>
      <c r="N53" s="1"/>
    </row>
    <row r="54" spans="1:14" ht="12.75">
      <c r="A54" s="150" t="s">
        <v>68</v>
      </c>
      <c r="B54" s="187">
        <v>5782</v>
      </c>
      <c r="C54" s="44">
        <v>247</v>
      </c>
      <c r="D54" s="187">
        <v>1277</v>
      </c>
      <c r="E54" s="44">
        <v>1822</v>
      </c>
      <c r="F54" s="187">
        <v>307292</v>
      </c>
      <c r="G54" s="187">
        <v>1244</v>
      </c>
      <c r="H54" s="44">
        <v>612224</v>
      </c>
      <c r="I54" s="187">
        <v>577</v>
      </c>
      <c r="J54" s="187">
        <v>59980</v>
      </c>
      <c r="K54" s="188">
        <f t="shared" si="2"/>
        <v>31.668496158068056</v>
      </c>
      <c r="L54" s="188">
        <f t="shared" si="2"/>
        <v>19.51889408119964</v>
      </c>
      <c r="M54" s="150"/>
      <c r="N54" s="1"/>
    </row>
    <row r="55" spans="1:14" ht="12.75">
      <c r="A55" s="42" t="s">
        <v>135</v>
      </c>
      <c r="B55" s="45">
        <v>5869</v>
      </c>
      <c r="C55" s="45">
        <v>251</v>
      </c>
      <c r="D55" s="201">
        <v>1428</v>
      </c>
      <c r="E55" s="45">
        <v>2585</v>
      </c>
      <c r="F55" s="201">
        <v>1000032</v>
      </c>
      <c r="G55" s="201">
        <v>3984</v>
      </c>
      <c r="H55" s="45">
        <v>571553</v>
      </c>
      <c r="I55" s="201">
        <v>867</v>
      </c>
      <c r="J55" s="201">
        <v>166941</v>
      </c>
      <c r="K55" s="188">
        <f t="shared" si="2"/>
        <v>33.539651837524175</v>
      </c>
      <c r="L55" s="188">
        <f t="shared" si="2"/>
        <v>16.693565805894213</v>
      </c>
      <c r="M55" s="34"/>
      <c r="N55" s="2"/>
    </row>
    <row r="56" spans="1:14" ht="12.75">
      <c r="A56" s="42" t="s">
        <v>9</v>
      </c>
      <c r="B56" s="44">
        <v>5815</v>
      </c>
      <c r="C56" s="44">
        <v>251</v>
      </c>
      <c r="D56" s="187">
        <v>740</v>
      </c>
      <c r="E56" s="44">
        <v>2086</v>
      </c>
      <c r="F56" s="187">
        <v>686428</v>
      </c>
      <c r="G56" s="187">
        <v>2735</v>
      </c>
      <c r="H56" s="187">
        <v>912842</v>
      </c>
      <c r="I56" s="187">
        <v>943</v>
      </c>
      <c r="J56" s="187">
        <v>174740</v>
      </c>
      <c r="K56" s="188">
        <f t="shared" si="2"/>
        <v>45.20613614573346</v>
      </c>
      <c r="L56" s="188">
        <f t="shared" si="2"/>
        <v>25.456420775376298</v>
      </c>
      <c r="M56" s="34"/>
      <c r="N56" s="2"/>
    </row>
    <row r="57" spans="1:14" ht="12.75">
      <c r="A57" s="42" t="s">
        <v>136</v>
      </c>
      <c r="B57" s="44">
        <v>5849</v>
      </c>
      <c r="C57" s="44">
        <v>243</v>
      </c>
      <c r="D57" s="187">
        <v>354</v>
      </c>
      <c r="E57" s="44">
        <v>1293</v>
      </c>
      <c r="F57" s="187">
        <v>310750</v>
      </c>
      <c r="G57" s="187">
        <v>1279</v>
      </c>
      <c r="H57" s="44">
        <v>619532</v>
      </c>
      <c r="I57" s="187">
        <v>506</v>
      </c>
      <c r="J57" s="187">
        <v>85617</v>
      </c>
      <c r="K57" s="188">
        <f t="shared" si="2"/>
        <v>39.1337973704563</v>
      </c>
      <c r="L57" s="188">
        <f t="shared" si="2"/>
        <v>27.55172968624296</v>
      </c>
      <c r="M57" s="34"/>
      <c r="N57" s="2"/>
    </row>
    <row r="58" spans="1:14" ht="12.75">
      <c r="A58" s="42" t="s">
        <v>137</v>
      </c>
      <c r="B58" s="44">
        <v>5853</v>
      </c>
      <c r="C58" s="44">
        <v>244</v>
      </c>
      <c r="D58" s="187">
        <v>196</v>
      </c>
      <c r="E58" s="44">
        <v>859</v>
      </c>
      <c r="F58" s="187">
        <v>207113</v>
      </c>
      <c r="G58" s="187">
        <v>849</v>
      </c>
      <c r="H58" s="44">
        <v>630221</v>
      </c>
      <c r="I58" s="187">
        <v>244</v>
      </c>
      <c r="J58" s="187">
        <v>22512</v>
      </c>
      <c r="K58" s="188">
        <f t="shared" si="2"/>
        <v>28.405122235157158</v>
      </c>
      <c r="L58" s="188">
        <f t="shared" si="2"/>
        <v>10.869428765939366</v>
      </c>
      <c r="M58" s="34"/>
      <c r="N58" s="2"/>
    </row>
    <row r="59" spans="1:14" ht="12.75">
      <c r="A59" s="42" t="s">
        <v>138</v>
      </c>
      <c r="B59" s="44">
        <v>5832</v>
      </c>
      <c r="C59" s="44">
        <v>240</v>
      </c>
      <c r="D59" s="187">
        <v>155</v>
      </c>
      <c r="E59" s="44">
        <v>809</v>
      </c>
      <c r="F59" s="187">
        <v>124190</v>
      </c>
      <c r="G59" s="187">
        <v>517</v>
      </c>
      <c r="H59" s="44">
        <v>505137</v>
      </c>
      <c r="I59" s="187">
        <v>212</v>
      </c>
      <c r="J59" s="187">
        <v>10993</v>
      </c>
      <c r="K59" s="188">
        <f t="shared" si="2"/>
        <v>26.20519159456119</v>
      </c>
      <c r="L59" s="188">
        <f t="shared" si="2"/>
        <v>8.851759400917949</v>
      </c>
      <c r="M59" s="34"/>
      <c r="N59" s="2"/>
    </row>
    <row r="60" spans="1:14" ht="12.75">
      <c r="A60" s="42" t="s">
        <v>139</v>
      </c>
      <c r="B60" s="44">
        <v>5603</v>
      </c>
      <c r="C60" s="44">
        <v>232</v>
      </c>
      <c r="D60" s="187">
        <v>171</v>
      </c>
      <c r="E60" s="44">
        <v>772</v>
      </c>
      <c r="F60" s="187">
        <v>50064</v>
      </c>
      <c r="G60" s="187">
        <v>216</v>
      </c>
      <c r="H60" s="44">
        <v>563748</v>
      </c>
      <c r="I60" s="187">
        <v>268</v>
      </c>
      <c r="J60" s="187">
        <v>11527</v>
      </c>
      <c r="K60" s="188">
        <f t="shared" si="2"/>
        <v>34.715025906735754</v>
      </c>
      <c r="L60" s="188">
        <f t="shared" si="2"/>
        <v>23.024528603387665</v>
      </c>
      <c r="M60" s="34"/>
      <c r="N60" s="2"/>
    </row>
    <row r="61" spans="1:14" ht="12.75">
      <c r="A61" s="42" t="s">
        <v>140</v>
      </c>
      <c r="B61" s="44">
        <v>4702</v>
      </c>
      <c r="C61" s="44">
        <v>231</v>
      </c>
      <c r="D61" s="187">
        <v>196</v>
      </c>
      <c r="E61" s="44">
        <v>1072</v>
      </c>
      <c r="F61" s="187">
        <v>67749</v>
      </c>
      <c r="G61" s="187">
        <v>293</v>
      </c>
      <c r="H61" s="44">
        <v>468837</v>
      </c>
      <c r="I61" s="187">
        <v>447</v>
      </c>
      <c r="J61" s="187">
        <v>26641</v>
      </c>
      <c r="K61" s="188">
        <f t="shared" si="2"/>
        <v>41.69776119402985</v>
      </c>
      <c r="L61" s="188">
        <f t="shared" si="2"/>
        <v>39.323089639699475</v>
      </c>
      <c r="M61" s="34"/>
      <c r="N61" s="2"/>
    </row>
    <row r="62" spans="1:14" ht="12.75">
      <c r="A62" s="42" t="s">
        <v>325</v>
      </c>
      <c r="B62" s="44">
        <v>3585</v>
      </c>
      <c r="C62" s="44">
        <v>218</v>
      </c>
      <c r="D62" s="187">
        <v>123</v>
      </c>
      <c r="E62" s="44">
        <v>758</v>
      </c>
      <c r="F62" s="187">
        <v>84536</v>
      </c>
      <c r="G62" s="187">
        <v>388</v>
      </c>
      <c r="H62" s="44">
        <v>368071</v>
      </c>
      <c r="I62" s="151" t="s">
        <v>163</v>
      </c>
      <c r="J62" s="187">
        <v>15861</v>
      </c>
      <c r="K62" s="202" t="s">
        <v>163</v>
      </c>
      <c r="L62" s="188">
        <f>(J62/F62)*100</f>
        <v>18.762420743825118</v>
      </c>
      <c r="M62" s="34"/>
      <c r="N62" s="2"/>
    </row>
    <row r="63" spans="1:14" ht="12.75">
      <c r="A63" s="42" t="s">
        <v>326</v>
      </c>
      <c r="B63" s="44">
        <v>2861</v>
      </c>
      <c r="C63" s="44">
        <v>192</v>
      </c>
      <c r="D63" s="187">
        <v>126</v>
      </c>
      <c r="E63" s="44">
        <v>350</v>
      </c>
      <c r="F63" s="187">
        <v>45695</v>
      </c>
      <c r="G63" s="187">
        <v>238</v>
      </c>
      <c r="H63" s="44">
        <v>188146</v>
      </c>
      <c r="I63" s="151" t="s">
        <v>163</v>
      </c>
      <c r="J63" s="151" t="s">
        <v>163</v>
      </c>
      <c r="K63" s="202" t="s">
        <v>163</v>
      </c>
      <c r="L63" s="202" t="s">
        <v>163</v>
      </c>
      <c r="M63" s="34"/>
      <c r="N63" s="2"/>
    </row>
    <row r="64" spans="1:14" ht="12.75">
      <c r="A64" s="49"/>
      <c r="B64" s="49"/>
      <c r="C64" s="49"/>
      <c r="D64" s="49"/>
      <c r="E64" s="49"/>
      <c r="F64" s="49"/>
      <c r="G64" s="49"/>
      <c r="H64" s="49"/>
      <c r="I64" s="49"/>
      <c r="J64" s="49"/>
      <c r="K64" s="203"/>
      <c r="L64" s="204"/>
      <c r="M64" s="34"/>
      <c r="N64" s="2"/>
    </row>
    <row r="65" spans="1:14" ht="12.75">
      <c r="A65" s="35"/>
      <c r="B65" s="9"/>
      <c r="C65" s="9"/>
      <c r="D65" s="9"/>
      <c r="E65" s="9"/>
      <c r="F65" s="9"/>
      <c r="G65" s="9"/>
      <c r="H65" s="9"/>
      <c r="I65" s="9"/>
      <c r="J65" s="9"/>
      <c r="K65" s="9"/>
      <c r="L65" s="9"/>
      <c r="M65" s="34"/>
      <c r="N65" s="2"/>
    </row>
    <row r="66" spans="1:14" ht="12.75">
      <c r="A66" s="99" t="s">
        <v>327</v>
      </c>
      <c r="B66" s="2" t="s">
        <v>328</v>
      </c>
      <c r="C66" s="2"/>
      <c r="D66" s="2"/>
      <c r="F66" s="2"/>
      <c r="G66" s="2"/>
      <c r="H66" s="2"/>
      <c r="I66" s="2"/>
      <c r="J66" s="2"/>
      <c r="K66" s="2"/>
      <c r="L66" s="2"/>
      <c r="M66" s="34"/>
      <c r="N66" s="2"/>
    </row>
    <row r="67" spans="1:14" ht="12.75">
      <c r="A67" s="178"/>
      <c r="B67" s="46"/>
      <c r="C67" s="46"/>
      <c r="D67" s="46"/>
      <c r="E67" s="46"/>
      <c r="F67" s="46"/>
      <c r="G67" s="46"/>
      <c r="H67" s="46"/>
      <c r="I67" s="46"/>
      <c r="J67" s="46"/>
      <c r="K67" s="46"/>
      <c r="L67" s="46"/>
      <c r="M67" s="35"/>
      <c r="N67" s="48"/>
    </row>
    <row r="68" spans="1:14" ht="12.75">
      <c r="A68" s="9"/>
      <c r="B68" s="9"/>
      <c r="C68" s="9"/>
      <c r="D68" s="9"/>
      <c r="E68" s="9"/>
      <c r="F68" s="9"/>
      <c r="G68" s="9"/>
      <c r="H68" s="9"/>
      <c r="I68" s="9"/>
      <c r="J68" s="9"/>
      <c r="K68" s="9"/>
      <c r="L68" s="9"/>
      <c r="M68" s="35"/>
      <c r="N68" s="48"/>
    </row>
    <row r="69" ht="12.75">
      <c r="A69" s="459" t="s">
        <v>712</v>
      </c>
    </row>
  </sheetData>
  <hyperlinks>
    <hyperlink ref="F65" location="'Options time series-BSE '!A1" display="Sensex Futures"/>
    <hyperlink ref="F67" location="'Options time series-BSE '!A1" display="Stock Futures"/>
    <hyperlink ref="F60" location="'Options time series-NSE '!A1" display="Stock Options"/>
    <hyperlink ref="F62" location="'Options time series-NSE '!A1" display="Stock Options"/>
    <hyperlink ref="F59" location="'Options time series-NSE '!A1" display="Nifty Futures"/>
    <hyperlink ref="F61" location="'Options time series-NSE '!A1" display="Stock Futures"/>
    <hyperlink ref="F63" location="'Options time series-NSE '!A1" display="Nifty Options"/>
    <hyperlink ref="A53" location="'BSE 200'!A1" display="BSE200 "/>
    <hyperlink ref="IV52" location="'BSE 200'!A1" display="BSE200 "/>
    <hyperlink ref="IV62" location="'Options time series-NSE '!A1" display="Nifty Options"/>
    <hyperlink ref="IV60" location="'Options time series-NSE '!A1" display="Stock Futures"/>
    <hyperlink ref="IV58" location="'Options time series-NSE '!A1" display="Nifty Futures"/>
    <hyperlink ref="IV61" location="'Options time series-NSE '!A1" display="Stock Options"/>
    <hyperlink ref="IV59" location="'Options time series-NSE '!A1" display="Stock Options"/>
    <hyperlink ref="IV66" location="'Options time series-BSE '!A1" display="Stock Futures"/>
    <hyperlink ref="IV64" location="'Options time series-BSE '!A1" display="Sensex Futures"/>
    <hyperlink ref="IV68" location="'Options time series-NSE '!A1" display="Nifty Futures"/>
    <hyperlink ref="A69" location="Index!A1" display="Back"/>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Q60"/>
  <sheetViews>
    <sheetView workbookViewId="0" topLeftCell="A1">
      <selection activeCell="A60" sqref="A60"/>
    </sheetView>
  </sheetViews>
  <sheetFormatPr defaultColWidth="9.140625" defaultRowHeight="12.75"/>
  <cols>
    <col min="1" max="1" width="20.57421875" style="0" customWidth="1"/>
    <col min="3" max="4" width="13.00390625" style="0" customWidth="1"/>
    <col min="5" max="5" width="11.57421875" style="0" customWidth="1"/>
    <col min="6" max="6" width="11.7109375" style="0" customWidth="1"/>
    <col min="7" max="7" width="11.57421875" style="0" customWidth="1"/>
    <col min="8" max="8" width="13.28125" style="0" customWidth="1"/>
    <col min="9" max="9" width="12.7109375" style="0" customWidth="1"/>
    <col min="10" max="11" width="12.421875" style="0" customWidth="1"/>
  </cols>
  <sheetData>
    <row r="1" spans="1:14" ht="12.75">
      <c r="A1" s="42" t="s">
        <v>329</v>
      </c>
      <c r="B1" s="2"/>
      <c r="C1" s="2"/>
      <c r="D1" s="2"/>
      <c r="E1" s="2"/>
      <c r="F1" s="2"/>
      <c r="G1" s="2"/>
      <c r="H1" s="2"/>
      <c r="I1" s="2"/>
      <c r="J1" s="157"/>
      <c r="K1" s="157" t="s">
        <v>209</v>
      </c>
      <c r="L1" s="2"/>
      <c r="M1" s="34"/>
      <c r="N1" s="2"/>
    </row>
    <row r="2" spans="1:14" ht="12.75">
      <c r="A2" s="4"/>
      <c r="B2" s="46"/>
      <c r="C2" s="46"/>
      <c r="D2" s="46"/>
      <c r="E2" s="46"/>
      <c r="F2" s="46"/>
      <c r="G2" s="46"/>
      <c r="H2" s="46"/>
      <c r="I2" s="46"/>
      <c r="J2" s="46"/>
      <c r="K2" s="46"/>
      <c r="L2" s="48"/>
      <c r="M2" s="35"/>
      <c r="N2" s="48"/>
    </row>
    <row r="3" spans="1:14" ht="12.75">
      <c r="A3" t="s">
        <v>330</v>
      </c>
      <c r="B3" s="6" t="s">
        <v>10</v>
      </c>
      <c r="C3" s="3" t="s">
        <v>331</v>
      </c>
      <c r="D3" s="3" t="s">
        <v>332</v>
      </c>
      <c r="E3" s="3" t="s">
        <v>333</v>
      </c>
      <c r="F3" t="s">
        <v>334</v>
      </c>
      <c r="G3" s="3" t="s">
        <v>332</v>
      </c>
      <c r="H3" s="3" t="s">
        <v>333</v>
      </c>
      <c r="I3" s="3" t="s">
        <v>334</v>
      </c>
      <c r="J3" s="3" t="s">
        <v>332</v>
      </c>
      <c r="K3" s="3" t="s">
        <v>333</v>
      </c>
      <c r="L3" s="3"/>
      <c r="M3" s="34"/>
      <c r="N3" s="3"/>
    </row>
    <row r="4" spans="1:14" ht="12.75">
      <c r="A4" s="118"/>
      <c r="B4" s="9" t="s">
        <v>335</v>
      </c>
      <c r="C4" s="36" t="s">
        <v>336</v>
      </c>
      <c r="D4" s="36" t="s">
        <v>336</v>
      </c>
      <c r="E4" s="36" t="s">
        <v>337</v>
      </c>
      <c r="F4" s="36" t="s">
        <v>336</v>
      </c>
      <c r="G4" s="36" t="s">
        <v>336</v>
      </c>
      <c r="H4" s="36" t="s">
        <v>337</v>
      </c>
      <c r="I4" s="36" t="s">
        <v>336</v>
      </c>
      <c r="J4" s="36" t="s">
        <v>336</v>
      </c>
      <c r="K4" s="36" t="s">
        <v>338</v>
      </c>
      <c r="L4" s="36"/>
      <c r="M4" s="35"/>
      <c r="N4" s="36"/>
    </row>
    <row r="5" spans="2:14" ht="12.75">
      <c r="B5" s="6" t="s">
        <v>339</v>
      </c>
      <c r="C5" s="3" t="s">
        <v>340</v>
      </c>
      <c r="D5" s="3" t="s">
        <v>340</v>
      </c>
      <c r="E5" s="3" t="s">
        <v>341</v>
      </c>
      <c r="F5" s="80" t="s">
        <v>342</v>
      </c>
      <c r="G5" s="3" t="s">
        <v>342</v>
      </c>
      <c r="H5" s="3" t="s">
        <v>341</v>
      </c>
      <c r="I5" s="3" t="s">
        <v>343</v>
      </c>
      <c r="J5" s="3" t="s">
        <v>343</v>
      </c>
      <c r="K5" s="3" t="s">
        <v>336</v>
      </c>
      <c r="L5" s="3"/>
      <c r="M5" s="34"/>
      <c r="N5" s="3"/>
    </row>
    <row r="6" spans="1:14" ht="12.75">
      <c r="A6" s="118"/>
      <c r="B6" s="36"/>
      <c r="C6" s="36"/>
      <c r="D6" s="36"/>
      <c r="E6" s="36" t="s">
        <v>344</v>
      </c>
      <c r="F6" s="36" t="s">
        <v>345</v>
      </c>
      <c r="G6" s="36" t="s">
        <v>345</v>
      </c>
      <c r="H6" s="36" t="s">
        <v>346</v>
      </c>
      <c r="I6" s="36" t="s">
        <v>347</v>
      </c>
      <c r="J6" s="36" t="s">
        <v>347</v>
      </c>
      <c r="K6" s="36" t="s">
        <v>343</v>
      </c>
      <c r="L6" s="36"/>
      <c r="M6" s="35"/>
      <c r="N6" s="36"/>
    </row>
    <row r="7" spans="1:14" ht="12.75">
      <c r="A7" s="5"/>
      <c r="B7" s="133"/>
      <c r="C7" s="133"/>
      <c r="D7" s="133"/>
      <c r="E7" s="133" t="s">
        <v>348</v>
      </c>
      <c r="F7" s="158" t="s">
        <v>347</v>
      </c>
      <c r="G7" s="158" t="s">
        <v>347</v>
      </c>
      <c r="H7" s="133" t="s">
        <v>347</v>
      </c>
      <c r="I7" s="133"/>
      <c r="J7" s="133"/>
      <c r="K7" s="133" t="s">
        <v>347</v>
      </c>
      <c r="L7" s="3"/>
      <c r="M7" s="34"/>
      <c r="N7" s="3"/>
    </row>
    <row r="8" spans="1:14" ht="12.75">
      <c r="A8" s="4" t="s">
        <v>72</v>
      </c>
      <c r="B8" s="134">
        <v>2</v>
      </c>
      <c r="C8" s="134">
        <v>3</v>
      </c>
      <c r="D8" s="134">
        <v>4</v>
      </c>
      <c r="E8" s="134">
        <v>5</v>
      </c>
      <c r="F8" s="134">
        <v>6</v>
      </c>
      <c r="G8" s="134">
        <v>7</v>
      </c>
      <c r="H8" s="134">
        <v>8</v>
      </c>
      <c r="I8" s="134">
        <v>9</v>
      </c>
      <c r="J8" s="134">
        <v>10</v>
      </c>
      <c r="K8" s="205" t="s">
        <v>290</v>
      </c>
      <c r="L8" s="193"/>
      <c r="M8" s="192"/>
      <c r="N8" s="193"/>
    </row>
    <row r="9" spans="1:14" ht="12.75">
      <c r="A9" s="136" t="s">
        <v>69</v>
      </c>
      <c r="B9" s="137"/>
      <c r="C9" s="137"/>
      <c r="D9" s="137"/>
      <c r="E9" s="137"/>
      <c r="F9" s="137"/>
      <c r="G9" s="137"/>
      <c r="H9" s="137"/>
      <c r="I9" s="137"/>
      <c r="J9" s="137"/>
      <c r="K9" s="206"/>
      <c r="L9" s="193"/>
      <c r="M9" s="192"/>
      <c r="N9" s="193"/>
    </row>
    <row r="10" spans="1:15" ht="12.75">
      <c r="A10" s="149" t="s">
        <v>226</v>
      </c>
      <c r="B10" s="143">
        <v>1173</v>
      </c>
      <c r="C10" s="143">
        <v>16623</v>
      </c>
      <c r="D10" s="143">
        <v>19286</v>
      </c>
      <c r="E10" s="143">
        <v>-2662</v>
      </c>
      <c r="F10" s="143">
        <v>87313</v>
      </c>
      <c r="G10" s="143">
        <v>93163</v>
      </c>
      <c r="H10" s="143">
        <v>-5850</v>
      </c>
      <c r="I10" s="143">
        <v>1198</v>
      </c>
      <c r="J10" s="143">
        <v>1667</v>
      </c>
      <c r="K10" s="148">
        <v>-469</v>
      </c>
      <c r="L10" s="193"/>
      <c r="M10" s="192"/>
      <c r="N10" s="193"/>
      <c r="O10" s="87"/>
    </row>
    <row r="11" spans="1:14" ht="12.75">
      <c r="A11" s="142" t="s">
        <v>114</v>
      </c>
      <c r="B11" s="143">
        <v>1124</v>
      </c>
      <c r="C11" s="143">
        <v>30556</v>
      </c>
      <c r="D11" s="143">
        <v>28209</v>
      </c>
      <c r="E11" s="143">
        <v>2347</v>
      </c>
      <c r="F11" s="143">
        <v>131787</v>
      </c>
      <c r="G11" s="143">
        <v>111196</v>
      </c>
      <c r="H11" s="143">
        <v>20591</v>
      </c>
      <c r="I11" s="143">
        <v>3625</v>
      </c>
      <c r="J11" s="143">
        <v>1126</v>
      </c>
      <c r="K11" s="148">
        <v>2499</v>
      </c>
      <c r="L11" s="193"/>
      <c r="M11" s="192"/>
      <c r="N11" s="193"/>
    </row>
    <row r="12" spans="1:14" ht="12.75">
      <c r="A12" s="142" t="s">
        <v>115</v>
      </c>
      <c r="B12" s="143">
        <v>1100</v>
      </c>
      <c r="C12" s="143">
        <v>17810</v>
      </c>
      <c r="D12" s="143">
        <v>13692</v>
      </c>
      <c r="E12" s="143">
        <v>4117</v>
      </c>
      <c r="F12" s="143">
        <v>67411</v>
      </c>
      <c r="G12" s="143">
        <v>51278</v>
      </c>
      <c r="H12" s="143">
        <v>16133</v>
      </c>
      <c r="I12" s="143">
        <v>3754</v>
      </c>
      <c r="J12" s="143">
        <v>1099</v>
      </c>
      <c r="K12" s="148">
        <v>2655</v>
      </c>
      <c r="L12" s="193"/>
      <c r="M12" s="192"/>
      <c r="N12" s="193"/>
    </row>
    <row r="13" spans="1:16" ht="12.75">
      <c r="A13" s="142" t="s">
        <v>116</v>
      </c>
      <c r="B13" s="143">
        <v>1077</v>
      </c>
      <c r="C13" s="143">
        <v>16044</v>
      </c>
      <c r="D13" s="143">
        <v>19216</v>
      </c>
      <c r="E13" s="143">
        <v>-3172</v>
      </c>
      <c r="F13" s="143">
        <v>58825</v>
      </c>
      <c r="G13" s="143">
        <v>66595</v>
      </c>
      <c r="H13" s="143">
        <v>-7771</v>
      </c>
      <c r="I13" s="143">
        <v>2996</v>
      </c>
      <c r="J13" s="143">
        <v>2388</v>
      </c>
      <c r="K13" s="148">
        <v>608</v>
      </c>
      <c r="L13" s="38"/>
      <c r="M13" s="169"/>
      <c r="N13" s="38"/>
      <c r="O13" s="121"/>
      <c r="P13" s="121"/>
    </row>
    <row r="14" spans="1:14" ht="12.75">
      <c r="A14" s="142" t="s">
        <v>117</v>
      </c>
      <c r="B14" s="143">
        <v>1066</v>
      </c>
      <c r="C14" s="143">
        <v>18773</v>
      </c>
      <c r="D14" s="143">
        <v>16485</v>
      </c>
      <c r="E14" s="143">
        <v>2288</v>
      </c>
      <c r="F14" s="143">
        <v>85280</v>
      </c>
      <c r="G14" s="143">
        <v>61408</v>
      </c>
      <c r="H14" s="143">
        <v>23872</v>
      </c>
      <c r="I14" s="143">
        <v>2052</v>
      </c>
      <c r="J14" s="143">
        <v>3315</v>
      </c>
      <c r="K14" s="148">
        <v>-1263</v>
      </c>
      <c r="L14" s="193"/>
      <c r="M14" s="192"/>
      <c r="N14" s="193"/>
    </row>
    <row r="15" spans="1:14" ht="12.75">
      <c r="A15" s="142" t="s">
        <v>310</v>
      </c>
      <c r="B15" s="143">
        <v>1051</v>
      </c>
      <c r="C15" s="143">
        <v>13861</v>
      </c>
      <c r="D15" s="143">
        <v>14093</v>
      </c>
      <c r="E15" s="143">
        <v>-232</v>
      </c>
      <c r="F15" s="143">
        <v>49250</v>
      </c>
      <c r="G15" s="143">
        <v>47607</v>
      </c>
      <c r="H15" s="143">
        <v>1643</v>
      </c>
      <c r="I15" s="143">
        <v>953</v>
      </c>
      <c r="J15" s="143">
        <v>1495</v>
      </c>
      <c r="K15" s="148">
        <v>-541</v>
      </c>
      <c r="L15" s="193"/>
      <c r="M15" s="192"/>
      <c r="N15" s="193"/>
    </row>
    <row r="16" spans="1:14" ht="12.75">
      <c r="A16" s="142" t="s">
        <v>119</v>
      </c>
      <c r="B16" s="143">
        <v>1042</v>
      </c>
      <c r="C16" s="143">
        <v>12792</v>
      </c>
      <c r="D16" s="143">
        <v>13132</v>
      </c>
      <c r="E16" s="143">
        <v>-340</v>
      </c>
      <c r="F16" s="143">
        <v>49752</v>
      </c>
      <c r="G16" s="143">
        <v>45792</v>
      </c>
      <c r="H16" s="143">
        <v>3960</v>
      </c>
      <c r="I16" s="143">
        <v>2376</v>
      </c>
      <c r="J16" s="143">
        <v>1016</v>
      </c>
      <c r="K16" s="148">
        <v>1360</v>
      </c>
      <c r="L16" s="193"/>
      <c r="M16" s="192"/>
      <c r="N16" s="193"/>
    </row>
    <row r="17" spans="1:14" ht="12.75">
      <c r="A17" s="142" t="s">
        <v>120</v>
      </c>
      <c r="B17" s="143">
        <v>1020</v>
      </c>
      <c r="C17" s="143">
        <v>12222</v>
      </c>
      <c r="D17" s="143">
        <v>12005</v>
      </c>
      <c r="E17" s="143">
        <v>217</v>
      </c>
      <c r="F17" s="143">
        <v>48141</v>
      </c>
      <c r="G17" s="143">
        <v>41462</v>
      </c>
      <c r="H17" s="143">
        <v>6679</v>
      </c>
      <c r="I17" s="143">
        <v>2492</v>
      </c>
      <c r="J17" s="143">
        <v>1450</v>
      </c>
      <c r="K17" s="148">
        <v>1042</v>
      </c>
      <c r="L17" s="38"/>
      <c r="M17" s="169"/>
      <c r="N17" s="193"/>
    </row>
    <row r="18" spans="1:15" ht="12.75">
      <c r="A18" s="136" t="s">
        <v>349</v>
      </c>
      <c r="B18" s="140">
        <v>1020</v>
      </c>
      <c r="C18" s="140">
        <v>132933</v>
      </c>
      <c r="D18" s="140">
        <v>131548</v>
      </c>
      <c r="E18" s="140">
        <v>1385</v>
      </c>
      <c r="F18" s="140">
        <v>503619</v>
      </c>
      <c r="G18" s="140">
        <v>478383</v>
      </c>
      <c r="H18" s="140">
        <v>25236</v>
      </c>
      <c r="I18" s="140">
        <v>16888</v>
      </c>
      <c r="J18" s="140">
        <v>11283</v>
      </c>
      <c r="K18" s="140">
        <v>5605</v>
      </c>
      <c r="L18" s="152"/>
      <c r="M18" s="169"/>
      <c r="N18" s="38"/>
      <c r="O18" s="121"/>
    </row>
    <row r="19" spans="1:15" ht="12.75">
      <c r="A19" s="136"/>
      <c r="B19" s="140"/>
      <c r="C19" s="140"/>
      <c r="D19" s="140"/>
      <c r="E19" s="140"/>
      <c r="F19" s="140"/>
      <c r="G19" s="140"/>
      <c r="H19" s="140"/>
      <c r="I19" s="140"/>
      <c r="J19" s="140"/>
      <c r="K19" s="140"/>
      <c r="L19" s="152"/>
      <c r="M19" s="169"/>
      <c r="N19" s="38"/>
      <c r="O19" s="121"/>
    </row>
    <row r="20" spans="1:15" ht="12.75">
      <c r="A20" s="142" t="s">
        <v>121</v>
      </c>
      <c r="B20" s="143">
        <v>993</v>
      </c>
      <c r="C20" s="143">
        <v>13561</v>
      </c>
      <c r="D20" s="143">
        <v>13096</v>
      </c>
      <c r="E20" s="143">
        <v>465</v>
      </c>
      <c r="F20" s="143">
        <v>50678</v>
      </c>
      <c r="G20" s="143">
        <v>51760</v>
      </c>
      <c r="H20" s="143">
        <v>-1082</v>
      </c>
      <c r="I20" s="143">
        <v>3364</v>
      </c>
      <c r="J20" s="143">
        <v>1921</v>
      </c>
      <c r="K20" s="143">
        <v>1443</v>
      </c>
      <c r="L20" s="152"/>
      <c r="M20" s="169"/>
      <c r="N20" s="38"/>
      <c r="O20" s="121"/>
    </row>
    <row r="21" spans="1:15" s="87" customFormat="1" ht="12.75">
      <c r="A21" s="142" t="s">
        <v>350</v>
      </c>
      <c r="B21" s="143">
        <v>979</v>
      </c>
      <c r="C21" s="143">
        <v>14059</v>
      </c>
      <c r="D21" s="143">
        <v>13174</v>
      </c>
      <c r="E21" s="143">
        <v>885</v>
      </c>
      <c r="F21" s="143">
        <v>55804</v>
      </c>
      <c r="G21" s="143">
        <v>48564</v>
      </c>
      <c r="H21" s="143">
        <v>7240</v>
      </c>
      <c r="I21" s="143">
        <v>2453</v>
      </c>
      <c r="J21" s="143">
        <v>1498</v>
      </c>
      <c r="K21" s="143">
        <v>955</v>
      </c>
      <c r="L21" s="38"/>
      <c r="M21" s="169"/>
      <c r="N21" s="38"/>
      <c r="O21" s="145"/>
    </row>
    <row r="22" spans="1:15" ht="12.75">
      <c r="A22" s="142" t="s">
        <v>351</v>
      </c>
      <c r="B22" s="143">
        <v>1059</v>
      </c>
      <c r="C22" s="143">
        <v>13148</v>
      </c>
      <c r="D22" s="143">
        <v>13312</v>
      </c>
      <c r="E22" s="143">
        <v>-164</v>
      </c>
      <c r="F22" s="143">
        <v>45052</v>
      </c>
      <c r="G22" s="143">
        <v>44560</v>
      </c>
      <c r="H22" s="143">
        <v>492</v>
      </c>
      <c r="I22" s="143">
        <v>718</v>
      </c>
      <c r="J22" s="143">
        <v>2892</v>
      </c>
      <c r="K22" s="143">
        <v>-2174</v>
      </c>
      <c r="L22" s="152"/>
      <c r="M22" s="169"/>
      <c r="N22" s="38"/>
      <c r="O22" s="121"/>
    </row>
    <row r="23" spans="1:15" ht="12.75">
      <c r="A23" s="142" t="s">
        <v>352</v>
      </c>
      <c r="B23" s="143">
        <v>1057</v>
      </c>
      <c r="C23" s="143">
        <v>11354</v>
      </c>
      <c r="D23" s="143">
        <v>10506</v>
      </c>
      <c r="E23" s="143">
        <v>848</v>
      </c>
      <c r="F23" s="143">
        <v>42270</v>
      </c>
      <c r="G23" s="143">
        <v>45938</v>
      </c>
      <c r="H23" s="143">
        <v>-3667</v>
      </c>
      <c r="I23" s="143">
        <v>1937</v>
      </c>
      <c r="J23" s="143">
        <v>1035</v>
      </c>
      <c r="K23" s="148">
        <v>902</v>
      </c>
      <c r="L23" s="152"/>
      <c r="M23" s="169"/>
      <c r="N23" s="38"/>
      <c r="O23" s="121"/>
    </row>
    <row r="24" spans="1:15" ht="12.75">
      <c r="A24" s="142" t="s">
        <v>353</v>
      </c>
      <c r="B24" s="143">
        <v>993</v>
      </c>
      <c r="C24" s="143">
        <v>15914</v>
      </c>
      <c r="D24" s="143">
        <v>14236</v>
      </c>
      <c r="E24" s="143">
        <v>1677</v>
      </c>
      <c r="F24" s="143">
        <v>53145</v>
      </c>
      <c r="G24" s="143">
        <v>43765</v>
      </c>
      <c r="H24" s="143">
        <v>9380</v>
      </c>
      <c r="I24" s="143">
        <v>1714</v>
      </c>
      <c r="J24" s="143">
        <v>908</v>
      </c>
      <c r="K24" s="148">
        <v>806</v>
      </c>
      <c r="L24" s="152"/>
      <c r="M24" s="169"/>
      <c r="N24" s="38"/>
      <c r="O24" s="121"/>
    </row>
    <row r="25" spans="1:15" ht="12.75">
      <c r="A25" s="142" t="s">
        <v>179</v>
      </c>
      <c r="B25" s="143">
        <v>973</v>
      </c>
      <c r="C25" s="143">
        <v>9157</v>
      </c>
      <c r="D25" s="143">
        <v>8007</v>
      </c>
      <c r="E25" s="143">
        <v>1150</v>
      </c>
      <c r="F25" s="143">
        <v>38509</v>
      </c>
      <c r="G25" s="143">
        <v>30495</v>
      </c>
      <c r="H25" s="143">
        <v>8014</v>
      </c>
      <c r="I25" s="143">
        <v>1065</v>
      </c>
      <c r="J25" s="143">
        <v>409</v>
      </c>
      <c r="K25" s="148">
        <v>657</v>
      </c>
      <c r="L25" s="38"/>
      <c r="M25" s="169"/>
      <c r="N25" s="38"/>
      <c r="O25" s="121"/>
    </row>
    <row r="26" spans="1:17" ht="12.75">
      <c r="A26" s="149" t="s">
        <v>354</v>
      </c>
      <c r="B26" s="143">
        <v>969</v>
      </c>
      <c r="C26" s="143">
        <v>8195</v>
      </c>
      <c r="D26" s="143">
        <v>7159</v>
      </c>
      <c r="E26" s="143">
        <v>1036</v>
      </c>
      <c r="F26" s="143">
        <v>32212</v>
      </c>
      <c r="G26" s="143">
        <v>26787</v>
      </c>
      <c r="H26" s="143">
        <v>5425</v>
      </c>
      <c r="I26" s="143">
        <v>1845</v>
      </c>
      <c r="J26" s="143">
        <v>1136</v>
      </c>
      <c r="K26" s="148">
        <v>709</v>
      </c>
      <c r="L26" s="38"/>
      <c r="M26" s="169"/>
      <c r="N26" s="38"/>
      <c r="O26" s="145"/>
      <c r="P26" s="145"/>
      <c r="Q26" s="145"/>
    </row>
    <row r="27" spans="1:14" ht="12.75">
      <c r="A27" s="142" t="s">
        <v>355</v>
      </c>
      <c r="B27" s="143">
        <v>956</v>
      </c>
      <c r="C27" s="143">
        <v>2238</v>
      </c>
      <c r="D27" s="143">
        <v>1933</v>
      </c>
      <c r="E27" s="143">
        <v>305</v>
      </c>
      <c r="F27" s="143">
        <v>27238</v>
      </c>
      <c r="G27" s="143">
        <v>22595</v>
      </c>
      <c r="H27" s="143">
        <v>4643</v>
      </c>
      <c r="I27" s="143">
        <v>1158</v>
      </c>
      <c r="J27" s="143">
        <v>353</v>
      </c>
      <c r="K27" s="148">
        <v>805</v>
      </c>
      <c r="L27" s="193"/>
      <c r="M27" s="192"/>
      <c r="N27" s="193"/>
    </row>
    <row r="28" spans="1:14" ht="12.75">
      <c r="A28" s="142" t="s">
        <v>356</v>
      </c>
      <c r="B28" s="207">
        <v>934</v>
      </c>
      <c r="C28" s="207">
        <v>7029</v>
      </c>
      <c r="D28" s="207">
        <v>7683</v>
      </c>
      <c r="E28" s="207">
        <v>-654</v>
      </c>
      <c r="F28" s="207">
        <v>26555</v>
      </c>
      <c r="G28" s="207">
        <v>25410</v>
      </c>
      <c r="H28" s="207">
        <v>1145</v>
      </c>
      <c r="I28" s="207">
        <v>412</v>
      </c>
      <c r="J28" s="207">
        <v>260</v>
      </c>
      <c r="K28" s="208">
        <v>152</v>
      </c>
      <c r="L28" s="145"/>
      <c r="M28" s="192"/>
      <c r="N28" s="193"/>
    </row>
    <row r="29" spans="1:14" ht="12.75">
      <c r="A29" s="142" t="s">
        <v>130</v>
      </c>
      <c r="B29" s="207">
        <v>928</v>
      </c>
      <c r="C29" s="207">
        <v>12212</v>
      </c>
      <c r="D29" s="207">
        <v>12229</v>
      </c>
      <c r="E29" s="207">
        <v>-17</v>
      </c>
      <c r="F29" s="207">
        <v>39783</v>
      </c>
      <c r="G29" s="207">
        <v>39304</v>
      </c>
      <c r="H29" s="207">
        <v>480</v>
      </c>
      <c r="I29" s="207">
        <v>625</v>
      </c>
      <c r="J29" s="207">
        <v>229</v>
      </c>
      <c r="K29" s="208">
        <v>396</v>
      </c>
      <c r="L29" s="145"/>
      <c r="M29" s="192"/>
      <c r="N29" s="193"/>
    </row>
    <row r="30" spans="1:14" ht="12.75">
      <c r="A30" s="142" t="s">
        <v>131</v>
      </c>
      <c r="B30" s="143">
        <v>916</v>
      </c>
      <c r="C30" s="143">
        <v>14627</v>
      </c>
      <c r="D30" s="143">
        <v>17115</v>
      </c>
      <c r="E30" s="143">
        <v>-2488</v>
      </c>
      <c r="F30" s="143">
        <v>47729</v>
      </c>
      <c r="G30" s="143">
        <v>55083</v>
      </c>
      <c r="H30" s="143">
        <v>-7354</v>
      </c>
      <c r="I30" s="143">
        <v>1009</v>
      </c>
      <c r="J30" s="143">
        <v>302</v>
      </c>
      <c r="K30" s="148">
        <v>707</v>
      </c>
      <c r="L30" s="193"/>
      <c r="M30" s="192"/>
      <c r="N30" s="193"/>
    </row>
    <row r="31" spans="1:14" ht="12.75">
      <c r="A31" s="142" t="s">
        <v>132</v>
      </c>
      <c r="B31" s="144">
        <v>906</v>
      </c>
      <c r="C31" s="144">
        <v>11438</v>
      </c>
      <c r="D31" s="144">
        <v>13098</v>
      </c>
      <c r="E31" s="144">
        <v>-1659</v>
      </c>
      <c r="F31" s="144">
        <v>44645</v>
      </c>
      <c r="G31" s="144">
        <v>44123</v>
      </c>
      <c r="H31" s="144">
        <v>522</v>
      </c>
      <c r="I31" s="144">
        <v>590</v>
      </c>
      <c r="J31" s="144">
        <v>341</v>
      </c>
      <c r="K31" s="148">
        <v>249</v>
      </c>
      <c r="L31" s="193"/>
      <c r="M31" s="192"/>
      <c r="N31" s="193"/>
    </row>
    <row r="32" spans="1:14" ht="12.75">
      <c r="A32" s="142"/>
      <c r="B32" s="144"/>
      <c r="C32" s="144"/>
      <c r="D32" s="144"/>
      <c r="E32" s="144"/>
      <c r="F32" s="144"/>
      <c r="G32" s="144"/>
      <c r="H32" s="144"/>
      <c r="I32" s="144"/>
      <c r="J32" s="144"/>
      <c r="K32" s="148"/>
      <c r="L32" s="193"/>
      <c r="M32" s="192"/>
      <c r="N32" s="193"/>
    </row>
    <row r="33" spans="1:14" ht="12.75">
      <c r="A33" s="136" t="s">
        <v>64</v>
      </c>
      <c r="B33" s="141">
        <v>882</v>
      </c>
      <c r="C33" s="140">
        <v>113959</v>
      </c>
      <c r="D33" s="140">
        <v>107481</v>
      </c>
      <c r="E33" s="140">
        <v>6480</v>
      </c>
      <c r="F33" s="140">
        <v>343213</v>
      </c>
      <c r="G33" s="140">
        <v>294410</v>
      </c>
      <c r="H33" s="140">
        <v>48801</v>
      </c>
      <c r="I33" s="140">
        <v>3767</v>
      </c>
      <c r="J33" s="140">
        <v>11100</v>
      </c>
      <c r="K33" s="140">
        <v>-7333</v>
      </c>
      <c r="L33" s="193"/>
      <c r="M33" s="192"/>
      <c r="N33" s="193"/>
    </row>
    <row r="34" spans="1:14" ht="12.75">
      <c r="A34" s="136"/>
      <c r="B34" s="141"/>
      <c r="C34" s="140"/>
      <c r="D34" s="140"/>
      <c r="E34" s="140"/>
      <c r="F34" s="140"/>
      <c r="G34" s="140"/>
      <c r="H34" s="140"/>
      <c r="I34" s="140"/>
      <c r="J34" s="140"/>
      <c r="K34" s="140"/>
      <c r="L34" s="193"/>
      <c r="M34" s="192"/>
      <c r="N34" s="193"/>
    </row>
    <row r="35" spans="1:14" ht="12.75">
      <c r="A35" s="142" t="s">
        <v>357</v>
      </c>
      <c r="B35" s="144">
        <v>882</v>
      </c>
      <c r="C35" s="144">
        <v>20041</v>
      </c>
      <c r="D35" s="144">
        <v>20263</v>
      </c>
      <c r="E35" s="144">
        <v>-222</v>
      </c>
      <c r="F35" s="144">
        <v>52941</v>
      </c>
      <c r="G35" s="144">
        <v>46252</v>
      </c>
      <c r="H35" s="144">
        <v>6689</v>
      </c>
      <c r="I35" s="144">
        <v>221</v>
      </c>
      <c r="J35" s="144">
        <v>480</v>
      </c>
      <c r="K35" s="148">
        <v>-258</v>
      </c>
      <c r="L35" s="168"/>
      <c r="M35" s="192"/>
      <c r="N35" s="193"/>
    </row>
    <row r="36" spans="1:15" ht="12.75">
      <c r="A36" s="142" t="s">
        <v>358</v>
      </c>
      <c r="B36" s="143">
        <v>861</v>
      </c>
      <c r="C36" s="143">
        <v>11351</v>
      </c>
      <c r="D36" s="143">
        <v>9715</v>
      </c>
      <c r="E36" s="143">
        <v>1636</v>
      </c>
      <c r="F36" s="143">
        <v>35399</v>
      </c>
      <c r="G36" s="143">
        <v>27811</v>
      </c>
      <c r="H36" s="143">
        <v>7588</v>
      </c>
      <c r="I36" s="143">
        <v>272</v>
      </c>
      <c r="J36" s="143">
        <v>423</v>
      </c>
      <c r="K36" s="148">
        <v>-152</v>
      </c>
      <c r="L36" s="38"/>
      <c r="M36" s="169"/>
      <c r="N36" s="38"/>
      <c r="O36" s="121"/>
    </row>
    <row r="37" spans="1:15" ht="12.75">
      <c r="A37" s="142" t="s">
        <v>359</v>
      </c>
      <c r="B37" s="143">
        <v>833</v>
      </c>
      <c r="C37" s="143">
        <v>11384</v>
      </c>
      <c r="D37" s="143">
        <v>10266</v>
      </c>
      <c r="E37" s="143">
        <v>1118</v>
      </c>
      <c r="F37" s="143">
        <v>35200</v>
      </c>
      <c r="G37" s="143">
        <v>31522</v>
      </c>
      <c r="H37" s="143">
        <v>3678</v>
      </c>
      <c r="I37" s="143">
        <v>215</v>
      </c>
      <c r="J37" s="143">
        <v>1136</v>
      </c>
      <c r="K37" s="148">
        <v>-922</v>
      </c>
      <c r="L37" s="38"/>
      <c r="M37" s="169"/>
      <c r="N37" s="38"/>
      <c r="O37" s="121"/>
    </row>
    <row r="38" spans="1:14" ht="12.75">
      <c r="A38" s="142" t="s">
        <v>360</v>
      </c>
      <c r="B38" s="143">
        <v>823</v>
      </c>
      <c r="C38" s="143">
        <v>10706</v>
      </c>
      <c r="D38" s="143">
        <v>8983</v>
      </c>
      <c r="E38" s="143">
        <v>1724</v>
      </c>
      <c r="F38" s="143">
        <v>33004</v>
      </c>
      <c r="G38" s="143">
        <v>23669</v>
      </c>
      <c r="H38" s="143">
        <v>9335</v>
      </c>
      <c r="I38" s="143">
        <v>544</v>
      </c>
      <c r="J38" s="143">
        <v>1518</v>
      </c>
      <c r="K38" s="148">
        <v>-974</v>
      </c>
      <c r="L38" s="38"/>
      <c r="M38" s="196"/>
      <c r="N38" s="38"/>
    </row>
    <row r="39" spans="1:14" ht="12.75">
      <c r="A39" s="142" t="s">
        <v>361</v>
      </c>
      <c r="B39" s="143">
        <v>820</v>
      </c>
      <c r="C39" s="143">
        <v>7317</v>
      </c>
      <c r="D39" s="143">
        <v>7176</v>
      </c>
      <c r="E39" s="143">
        <v>141</v>
      </c>
      <c r="F39" s="143">
        <v>23086</v>
      </c>
      <c r="G39" s="143">
        <v>19047</v>
      </c>
      <c r="H39" s="143">
        <v>4039</v>
      </c>
      <c r="I39" s="143">
        <v>414</v>
      </c>
      <c r="J39" s="143">
        <v>2579</v>
      </c>
      <c r="K39" s="148">
        <v>-2165</v>
      </c>
      <c r="L39" s="38"/>
      <c r="M39" s="169"/>
      <c r="N39" s="38"/>
    </row>
    <row r="40" spans="1:14" ht="12.75">
      <c r="A40" s="142" t="s">
        <v>362</v>
      </c>
      <c r="B40" s="143">
        <v>803</v>
      </c>
      <c r="C40" s="143">
        <v>8252</v>
      </c>
      <c r="D40" s="143">
        <v>9620</v>
      </c>
      <c r="E40" s="143">
        <v>-1368</v>
      </c>
      <c r="F40" s="143">
        <v>26545</v>
      </c>
      <c r="G40" s="143">
        <v>30239</v>
      </c>
      <c r="H40" s="143">
        <v>-3694</v>
      </c>
      <c r="I40" s="143">
        <v>621</v>
      </c>
      <c r="J40" s="143">
        <v>1555</v>
      </c>
      <c r="K40" s="148">
        <v>-933</v>
      </c>
      <c r="L40" s="38"/>
      <c r="M40" s="192"/>
      <c r="N40" s="193"/>
    </row>
    <row r="41" spans="1:14" ht="12.75">
      <c r="A41" s="142" t="s">
        <v>363</v>
      </c>
      <c r="B41" s="143">
        <v>793</v>
      </c>
      <c r="C41" s="143">
        <v>9298</v>
      </c>
      <c r="D41" s="143">
        <v>8817</v>
      </c>
      <c r="E41" s="143">
        <v>481</v>
      </c>
      <c r="F41" s="143">
        <v>26348</v>
      </c>
      <c r="G41" s="143">
        <v>21701</v>
      </c>
      <c r="H41" s="143">
        <v>4646</v>
      </c>
      <c r="I41" s="143">
        <v>304</v>
      </c>
      <c r="J41" s="143">
        <v>492</v>
      </c>
      <c r="K41" s="148">
        <v>-188</v>
      </c>
      <c r="L41" s="38"/>
      <c r="M41" s="192"/>
      <c r="N41" s="193"/>
    </row>
    <row r="42" spans="1:14" ht="12.75">
      <c r="A42" s="142" t="s">
        <v>364</v>
      </c>
      <c r="B42" s="143">
        <v>764</v>
      </c>
      <c r="C42" s="143">
        <v>8757</v>
      </c>
      <c r="D42" s="143">
        <v>8411</v>
      </c>
      <c r="E42" s="143">
        <v>346</v>
      </c>
      <c r="F42" s="143">
        <v>27837</v>
      </c>
      <c r="G42" s="143">
        <v>22786</v>
      </c>
      <c r="H42" s="143">
        <v>5051</v>
      </c>
      <c r="I42" s="143">
        <v>522</v>
      </c>
      <c r="J42" s="143">
        <v>951</v>
      </c>
      <c r="K42" s="148">
        <v>-430</v>
      </c>
      <c r="L42" s="38"/>
      <c r="M42" s="169"/>
      <c r="N42" s="193"/>
    </row>
    <row r="43" spans="1:14" ht="12.75">
      <c r="A43" s="142" t="s">
        <v>365</v>
      </c>
      <c r="B43" s="143">
        <v>739</v>
      </c>
      <c r="C43" s="143">
        <v>7749</v>
      </c>
      <c r="D43" s="143">
        <v>6465</v>
      </c>
      <c r="E43" s="143">
        <v>1284</v>
      </c>
      <c r="F43" s="143">
        <v>25532</v>
      </c>
      <c r="G43" s="143">
        <v>17597</v>
      </c>
      <c r="H43" s="143">
        <v>7934</v>
      </c>
      <c r="I43" s="143">
        <v>185</v>
      </c>
      <c r="J43" s="143">
        <v>359</v>
      </c>
      <c r="K43" s="148">
        <v>-174</v>
      </c>
      <c r="L43" s="38"/>
      <c r="M43" s="169"/>
      <c r="N43" s="193"/>
    </row>
    <row r="44" spans="1:14" ht="12.75">
      <c r="A44" s="142" t="s">
        <v>366</v>
      </c>
      <c r="B44" s="143">
        <v>731</v>
      </c>
      <c r="C44" s="143">
        <v>9782</v>
      </c>
      <c r="D44" s="143">
        <v>8091</v>
      </c>
      <c r="E44" s="143">
        <v>1692</v>
      </c>
      <c r="F44" s="143">
        <v>25915</v>
      </c>
      <c r="G44" s="143">
        <v>20586</v>
      </c>
      <c r="H44" s="143">
        <v>5329</v>
      </c>
      <c r="I44" s="143">
        <v>45</v>
      </c>
      <c r="J44" s="143">
        <v>115</v>
      </c>
      <c r="K44" s="148">
        <v>-70</v>
      </c>
      <c r="L44" s="38"/>
      <c r="M44" s="169"/>
      <c r="N44" s="193"/>
    </row>
    <row r="45" spans="1:14" ht="12.75">
      <c r="A45" s="142" t="s">
        <v>323</v>
      </c>
      <c r="B45" s="143">
        <v>707</v>
      </c>
      <c r="C45" s="143">
        <v>4982</v>
      </c>
      <c r="D45" s="143">
        <v>5169</v>
      </c>
      <c r="E45" s="143">
        <v>-187</v>
      </c>
      <c r="F45" s="143">
        <v>15364</v>
      </c>
      <c r="G45" s="143">
        <v>16504</v>
      </c>
      <c r="H45" s="143">
        <v>-1140</v>
      </c>
      <c r="I45" s="143">
        <v>256</v>
      </c>
      <c r="J45" s="143">
        <v>502</v>
      </c>
      <c r="K45" s="148">
        <v>-246</v>
      </c>
      <c r="L45" s="38"/>
      <c r="M45" s="169"/>
      <c r="N45" s="193"/>
    </row>
    <row r="46" spans="1:14" ht="12.75">
      <c r="A46" s="142" t="s">
        <v>367</v>
      </c>
      <c r="B46" s="143">
        <v>692</v>
      </c>
      <c r="C46" s="143">
        <v>4340</v>
      </c>
      <c r="D46" s="143">
        <v>4505</v>
      </c>
      <c r="E46" s="143">
        <v>-165</v>
      </c>
      <c r="F46" s="143">
        <v>16042</v>
      </c>
      <c r="G46" s="143">
        <v>16696</v>
      </c>
      <c r="H46" s="143">
        <v>-654</v>
      </c>
      <c r="I46" s="143">
        <v>168</v>
      </c>
      <c r="J46" s="143">
        <v>990</v>
      </c>
      <c r="K46" s="148">
        <v>-821</v>
      </c>
      <c r="L46" s="38"/>
      <c r="M46" s="169"/>
      <c r="N46" s="193"/>
    </row>
    <row r="47" spans="1:14" ht="12.75">
      <c r="A47" s="142"/>
      <c r="B47" s="143"/>
      <c r="C47" s="143"/>
      <c r="D47" s="143"/>
      <c r="E47" s="143"/>
      <c r="F47" s="143"/>
      <c r="G47" s="143"/>
      <c r="H47" s="143"/>
      <c r="I47" s="143"/>
      <c r="J47" s="143"/>
      <c r="K47" s="148"/>
      <c r="L47" s="38"/>
      <c r="M47" s="169"/>
      <c r="N47" s="193"/>
    </row>
    <row r="48" spans="1:14" ht="12.75">
      <c r="A48" s="136" t="s">
        <v>349</v>
      </c>
      <c r="B48" s="140">
        <v>1020</v>
      </c>
      <c r="C48" s="140">
        <v>132933</v>
      </c>
      <c r="D48" s="140">
        <v>131548</v>
      </c>
      <c r="E48" s="140">
        <v>1385</v>
      </c>
      <c r="F48" s="140">
        <v>503619</v>
      </c>
      <c r="G48" s="140">
        <v>478383</v>
      </c>
      <c r="H48" s="140">
        <v>25236</v>
      </c>
      <c r="I48" s="140">
        <v>16888</v>
      </c>
      <c r="J48" s="140">
        <v>11283</v>
      </c>
      <c r="K48" s="140">
        <v>5605</v>
      </c>
      <c r="L48" s="38"/>
      <c r="M48" s="169"/>
      <c r="N48" s="193"/>
    </row>
    <row r="49" spans="1:14" ht="12.75">
      <c r="A49" s="136" t="s">
        <v>64</v>
      </c>
      <c r="B49" s="141">
        <v>882</v>
      </c>
      <c r="C49" s="140">
        <v>113959</v>
      </c>
      <c r="D49" s="140">
        <v>107481</v>
      </c>
      <c r="E49" s="140">
        <v>6480</v>
      </c>
      <c r="F49" s="140">
        <v>343213</v>
      </c>
      <c r="G49" s="140">
        <v>294410</v>
      </c>
      <c r="H49" s="140">
        <v>48801</v>
      </c>
      <c r="I49" s="140">
        <v>3767</v>
      </c>
      <c r="J49" s="140">
        <v>11100</v>
      </c>
      <c r="K49" s="140">
        <v>-7333</v>
      </c>
      <c r="L49" s="38"/>
      <c r="M49" s="169"/>
      <c r="N49" s="193"/>
    </row>
    <row r="50" spans="1:14" ht="12.75">
      <c r="A50" s="136" t="s">
        <v>65</v>
      </c>
      <c r="B50" s="140">
        <v>685</v>
      </c>
      <c r="C50" s="140">
        <v>59910</v>
      </c>
      <c r="D50" s="140">
        <v>47624</v>
      </c>
      <c r="E50" s="140">
        <v>12286</v>
      </c>
      <c r="F50" s="140">
        <v>203001</v>
      </c>
      <c r="G50" s="140">
        <v>158879</v>
      </c>
      <c r="H50" s="140">
        <v>44122</v>
      </c>
      <c r="I50" s="140">
        <v>13951</v>
      </c>
      <c r="J50" s="140">
        <v>12193</v>
      </c>
      <c r="K50" s="147">
        <v>1757</v>
      </c>
      <c r="L50" s="38"/>
      <c r="M50" s="169"/>
      <c r="N50" s="193"/>
    </row>
    <row r="51" spans="1:14" ht="12.75">
      <c r="A51" s="42" t="s">
        <v>66</v>
      </c>
      <c r="B51" s="44">
        <v>540</v>
      </c>
      <c r="C51" s="44">
        <v>32882</v>
      </c>
      <c r="D51" s="44">
        <v>24196</v>
      </c>
      <c r="E51" s="44">
        <v>8686</v>
      </c>
      <c r="F51" s="44">
        <v>131762</v>
      </c>
      <c r="G51" s="44">
        <v>91804</v>
      </c>
      <c r="H51" s="44">
        <v>39958</v>
      </c>
      <c r="I51" s="44">
        <v>13095</v>
      </c>
      <c r="J51" s="44">
        <v>7144</v>
      </c>
      <c r="K51" s="44">
        <v>5951</v>
      </c>
      <c r="L51" s="9"/>
      <c r="M51" s="35"/>
      <c r="N51" s="48"/>
    </row>
    <row r="52" spans="1:14" ht="12.75">
      <c r="A52" s="42" t="s">
        <v>134</v>
      </c>
      <c r="B52" s="152">
        <v>502</v>
      </c>
      <c r="C52" s="1">
        <v>16534</v>
      </c>
      <c r="D52" s="1">
        <v>15446</v>
      </c>
      <c r="E52" s="1">
        <v>1088</v>
      </c>
      <c r="F52" s="1">
        <v>43999</v>
      </c>
      <c r="G52" s="1">
        <v>41471</v>
      </c>
      <c r="H52" s="1">
        <v>2528</v>
      </c>
      <c r="I52" s="1">
        <v>3065</v>
      </c>
      <c r="J52" s="1">
        <v>2902</v>
      </c>
      <c r="K52" s="1">
        <v>162</v>
      </c>
      <c r="L52" s="9"/>
      <c r="M52" s="35"/>
      <c r="N52" s="48"/>
    </row>
    <row r="53" spans="1:14" ht="12.75">
      <c r="A53" s="42" t="s">
        <v>68</v>
      </c>
      <c r="B53" s="1">
        <v>490</v>
      </c>
      <c r="C53" s="1">
        <v>19326</v>
      </c>
      <c r="D53" s="1">
        <v>15859</v>
      </c>
      <c r="E53" s="1">
        <v>3466</v>
      </c>
      <c r="F53" s="1">
        <v>45465</v>
      </c>
      <c r="G53" s="1">
        <v>37395</v>
      </c>
      <c r="H53" s="1">
        <v>8067</v>
      </c>
      <c r="I53" s="1">
        <v>4608</v>
      </c>
      <c r="J53" s="1">
        <v>3922</v>
      </c>
      <c r="K53" s="1">
        <v>685</v>
      </c>
      <c r="L53" s="9"/>
      <c r="M53" s="35"/>
      <c r="N53" s="48"/>
    </row>
    <row r="54" spans="1:14" ht="12.75">
      <c r="A54" s="184" t="s">
        <v>135</v>
      </c>
      <c r="B54" s="44">
        <v>527</v>
      </c>
      <c r="C54" s="151">
        <v>32913</v>
      </c>
      <c r="D54" s="44">
        <v>27028</v>
      </c>
      <c r="E54" s="44">
        <v>5885</v>
      </c>
      <c r="F54" s="44">
        <v>70427</v>
      </c>
      <c r="G54" s="44">
        <v>60320</v>
      </c>
      <c r="H54" s="44">
        <v>10124</v>
      </c>
      <c r="I54" s="44">
        <v>3616</v>
      </c>
      <c r="J54" s="44">
        <v>3837</v>
      </c>
      <c r="K54" s="44">
        <v>-46</v>
      </c>
      <c r="L54" s="9"/>
      <c r="M54" s="35"/>
      <c r="N54" s="48"/>
    </row>
    <row r="55" spans="1:14" ht="12.75">
      <c r="A55" s="4"/>
      <c r="B55" s="46"/>
      <c r="C55" s="46"/>
      <c r="D55" s="46"/>
      <c r="E55" s="46"/>
      <c r="F55" s="46"/>
      <c r="G55" s="46"/>
      <c r="H55" s="46"/>
      <c r="I55" s="46"/>
      <c r="J55" s="46"/>
      <c r="K55" s="46"/>
      <c r="L55" s="9"/>
      <c r="M55" s="35"/>
      <c r="N55" s="48"/>
    </row>
    <row r="56" spans="1:14" ht="12.75">
      <c r="A56" s="157" t="s">
        <v>368</v>
      </c>
      <c r="B56" s="2"/>
      <c r="C56" s="2"/>
      <c r="D56" s="2"/>
      <c r="E56" s="2"/>
      <c r="F56" s="2"/>
      <c r="G56" s="2"/>
      <c r="H56" s="2"/>
      <c r="I56" s="2"/>
      <c r="J56" s="2"/>
      <c r="K56" s="2"/>
      <c r="L56" s="2"/>
      <c r="M56" s="34"/>
      <c r="N56" s="2"/>
    </row>
    <row r="57" spans="1:14" ht="12.75">
      <c r="A57" s="209"/>
      <c r="B57" s="18"/>
      <c r="C57" s="18"/>
      <c r="D57" s="18"/>
      <c r="E57" s="18"/>
      <c r="F57" s="18"/>
      <c r="G57" s="18"/>
      <c r="H57" s="18"/>
      <c r="I57" s="18"/>
      <c r="J57" s="18"/>
      <c r="K57" s="18"/>
      <c r="L57" s="2"/>
      <c r="M57" s="34"/>
      <c r="N57" s="2"/>
    </row>
    <row r="60" ht="12.75">
      <c r="A60" s="459" t="s">
        <v>712</v>
      </c>
    </row>
  </sheetData>
  <hyperlinks>
    <hyperlink ref="F1" location="'Options time series-NSE '!A1" display="Nifty Futures"/>
    <hyperlink ref="F8" location="'Options time series-NSE '!A1" display="Stock Futures"/>
    <hyperlink ref="F53" location="'Options time series-NSE '!A1" display="Stock Futures"/>
    <hyperlink ref="F54" location="'Options time series-NSE '!A1" display="Nifty Options"/>
    <hyperlink ref="IV53" location="'Options time series-NSE '!A1" display="Nifty Options"/>
    <hyperlink ref="IV52" location="'Options time series-NSE '!A1" display="Stock Futures"/>
    <hyperlink ref="IV6" location="'Options time series-NSE '!A1" display="Nifty Futures"/>
    <hyperlink ref="IV4" location="'Options time series-NSE '!A1" display="Nifty Futures"/>
    <hyperlink ref="IV2" location="'Options time series-NSE '!A1" display="Stock Futures"/>
    <hyperlink ref="A60" location="Index!A1" display="Back"/>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R55"/>
  <sheetViews>
    <sheetView workbookViewId="0" topLeftCell="A1">
      <selection activeCell="A55" sqref="A55"/>
    </sheetView>
  </sheetViews>
  <sheetFormatPr defaultColWidth="9.140625" defaultRowHeight="12.75"/>
  <cols>
    <col min="1" max="1" width="22.57421875" style="0" customWidth="1"/>
    <col min="3" max="3" width="10.140625" style="0" customWidth="1"/>
    <col min="5" max="5" width="10.140625" style="0" customWidth="1"/>
    <col min="7" max="7" width="10.140625" style="0" customWidth="1"/>
    <col min="9" max="9" width="10.140625" style="0" customWidth="1"/>
    <col min="11" max="11" width="10.140625" style="0" customWidth="1"/>
    <col min="13" max="13" width="10.140625" style="0" customWidth="1"/>
    <col min="15" max="15" width="10.140625" style="0" customWidth="1"/>
    <col min="17" max="17" width="10.140625" style="0" customWidth="1"/>
  </cols>
  <sheetData>
    <row r="1" spans="1:14" ht="12.75">
      <c r="A1" s="42" t="s">
        <v>369</v>
      </c>
      <c r="B1" s="2"/>
      <c r="C1" s="2"/>
      <c r="D1" s="2"/>
      <c r="E1" s="2"/>
      <c r="F1" s="2"/>
      <c r="G1" s="2"/>
      <c r="H1" s="2"/>
      <c r="I1" s="2"/>
      <c r="J1" s="2"/>
      <c r="K1" s="2"/>
      <c r="L1" s="2"/>
      <c r="M1" s="34"/>
      <c r="N1" s="2"/>
    </row>
    <row r="2" spans="1:14" ht="12.75">
      <c r="A2" s="4"/>
      <c r="B2" s="46"/>
      <c r="C2" s="46"/>
      <c r="D2" s="46"/>
      <c r="E2" s="46"/>
      <c r="F2" s="46"/>
      <c r="G2" s="46"/>
      <c r="H2" s="46"/>
      <c r="I2" s="46"/>
      <c r="J2" s="46"/>
      <c r="K2" s="46"/>
      <c r="L2" s="46"/>
      <c r="M2" s="4"/>
      <c r="N2" s="46"/>
    </row>
    <row r="3" spans="1:18" s="5" customFormat="1" ht="12.75">
      <c r="A3" s="5" t="s">
        <v>197</v>
      </c>
      <c r="B3" s="18"/>
      <c r="C3" s="18"/>
      <c r="D3" s="18"/>
      <c r="E3" s="18"/>
      <c r="F3" s="18"/>
      <c r="G3" s="18"/>
      <c r="H3" s="18"/>
      <c r="I3" s="446" t="s">
        <v>370</v>
      </c>
      <c r="J3" s="446"/>
      <c r="K3" s="446"/>
      <c r="L3" s="446"/>
      <c r="M3" s="446" t="s">
        <v>371</v>
      </c>
      <c r="N3" s="446"/>
      <c r="O3" s="446"/>
      <c r="P3" s="446"/>
      <c r="Q3" s="256" t="s">
        <v>95</v>
      </c>
      <c r="R3" s="256"/>
    </row>
    <row r="4" spans="2:16" ht="12.75">
      <c r="B4" s="2"/>
      <c r="C4" s="132" t="s">
        <v>372</v>
      </c>
      <c r="D4" s="132"/>
      <c r="E4" s="132" t="s">
        <v>373</v>
      </c>
      <c r="F4" s="132"/>
      <c r="G4" s="132" t="s">
        <v>374</v>
      </c>
      <c r="H4" s="132"/>
      <c r="I4" s="191" t="s">
        <v>375</v>
      </c>
      <c r="J4" s="191"/>
      <c r="K4" s="191" t="s">
        <v>376</v>
      </c>
      <c r="L4" s="191"/>
      <c r="M4" s="132" t="s">
        <v>375</v>
      </c>
      <c r="N4" s="132"/>
      <c r="O4" s="128" t="s">
        <v>376</v>
      </c>
      <c r="P4" s="128"/>
    </row>
    <row r="5" spans="2:15" ht="12.75">
      <c r="B5" s="2"/>
      <c r="C5" s="48" t="s">
        <v>154</v>
      </c>
      <c r="D5" s="2"/>
      <c r="E5" s="48" t="s">
        <v>377</v>
      </c>
      <c r="G5" s="2" t="s">
        <v>378</v>
      </c>
      <c r="H5" s="2"/>
      <c r="I5" s="2" t="s">
        <v>379</v>
      </c>
      <c r="J5" s="2"/>
      <c r="K5" s="2" t="s">
        <v>380</v>
      </c>
      <c r="L5" s="2"/>
      <c r="M5" s="34" t="s">
        <v>160</v>
      </c>
      <c r="N5" s="2"/>
      <c r="O5" s="118" t="s">
        <v>381</v>
      </c>
    </row>
    <row r="6" spans="2:18" ht="12.75">
      <c r="B6" s="3" t="s">
        <v>10</v>
      </c>
      <c r="C6" s="3" t="s">
        <v>382</v>
      </c>
      <c r="D6" s="3" t="s">
        <v>200</v>
      </c>
      <c r="E6" s="3" t="s">
        <v>382</v>
      </c>
      <c r="F6" s="3" t="s">
        <v>200</v>
      </c>
      <c r="G6" s="3" t="s">
        <v>382</v>
      </c>
      <c r="H6" s="3" t="s">
        <v>200</v>
      </c>
      <c r="I6" s="3" t="s">
        <v>382</v>
      </c>
      <c r="J6" s="3" t="s">
        <v>383</v>
      </c>
      <c r="K6" s="3" t="s">
        <v>382</v>
      </c>
      <c r="L6" s="3" t="s">
        <v>383</v>
      </c>
      <c r="M6" s="3" t="s">
        <v>382</v>
      </c>
      <c r="N6" s="3" t="s">
        <v>383</v>
      </c>
      <c r="O6" s="3" t="s">
        <v>382</v>
      </c>
      <c r="P6" s="3" t="s">
        <v>383</v>
      </c>
      <c r="Q6" s="3" t="s">
        <v>382</v>
      </c>
      <c r="R6" s="3" t="s">
        <v>383</v>
      </c>
    </row>
    <row r="7" spans="2:18" ht="12.75">
      <c r="B7" s="3" t="s">
        <v>205</v>
      </c>
      <c r="C7" s="3" t="s">
        <v>384</v>
      </c>
      <c r="D7" s="3" t="s">
        <v>209</v>
      </c>
      <c r="E7" s="3" t="s">
        <v>384</v>
      </c>
      <c r="F7" s="80" t="s">
        <v>209</v>
      </c>
      <c r="G7" s="3" t="s">
        <v>384</v>
      </c>
      <c r="H7" s="80" t="s">
        <v>209</v>
      </c>
      <c r="I7" s="3" t="s">
        <v>384</v>
      </c>
      <c r="J7" s="3" t="s">
        <v>200</v>
      </c>
      <c r="K7" s="3" t="s">
        <v>384</v>
      </c>
      <c r="L7" s="3" t="s">
        <v>200</v>
      </c>
      <c r="M7" s="3" t="s">
        <v>384</v>
      </c>
      <c r="N7" s="3" t="s">
        <v>200</v>
      </c>
      <c r="O7" s="3" t="s">
        <v>384</v>
      </c>
      <c r="P7" s="3" t="s">
        <v>200</v>
      </c>
      <c r="Q7" s="3" t="s">
        <v>384</v>
      </c>
      <c r="R7" s="3" t="s">
        <v>200</v>
      </c>
    </row>
    <row r="8" spans="2:18" ht="12.75">
      <c r="B8" s="133" t="s">
        <v>218</v>
      </c>
      <c r="C8" s="133" t="s">
        <v>221</v>
      </c>
      <c r="D8" s="133"/>
      <c r="E8" s="133" t="s">
        <v>221</v>
      </c>
      <c r="F8" s="133"/>
      <c r="G8" s="133" t="s">
        <v>221</v>
      </c>
      <c r="H8" s="133"/>
      <c r="I8" s="133" t="s">
        <v>221</v>
      </c>
      <c r="J8" s="133" t="s">
        <v>209</v>
      </c>
      <c r="K8" s="133" t="s">
        <v>221</v>
      </c>
      <c r="L8" s="133" t="s">
        <v>209</v>
      </c>
      <c r="M8" s="133" t="s">
        <v>221</v>
      </c>
      <c r="N8" s="133" t="s">
        <v>209</v>
      </c>
      <c r="O8" s="133" t="s">
        <v>221</v>
      </c>
      <c r="P8" s="133" t="s">
        <v>209</v>
      </c>
      <c r="Q8" s="133" t="s">
        <v>221</v>
      </c>
      <c r="R8" s="133" t="s">
        <v>209</v>
      </c>
    </row>
    <row r="9" spans="1:18" ht="12.75">
      <c r="A9" s="210" t="s">
        <v>72</v>
      </c>
      <c r="B9" s="134">
        <v>2</v>
      </c>
      <c r="C9" s="134">
        <v>3</v>
      </c>
      <c r="D9" s="134">
        <v>4</v>
      </c>
      <c r="E9" s="134">
        <v>5</v>
      </c>
      <c r="F9" s="134">
        <v>6</v>
      </c>
      <c r="G9" s="134">
        <v>7</v>
      </c>
      <c r="H9" s="134">
        <v>8</v>
      </c>
      <c r="I9" s="134">
        <v>9</v>
      </c>
      <c r="J9" s="134">
        <v>10</v>
      </c>
      <c r="K9" s="134">
        <v>11</v>
      </c>
      <c r="L9" s="134">
        <v>12</v>
      </c>
      <c r="M9" s="135">
        <v>13</v>
      </c>
      <c r="N9" s="134">
        <v>14</v>
      </c>
      <c r="O9" s="211">
        <v>15</v>
      </c>
      <c r="P9" s="211">
        <v>16</v>
      </c>
      <c r="Q9" s="211">
        <v>17</v>
      </c>
      <c r="R9" s="211">
        <v>18</v>
      </c>
    </row>
    <row r="10" spans="1:18" ht="12.75">
      <c r="A10" s="159" t="s">
        <v>69</v>
      </c>
      <c r="B10" s="137"/>
      <c r="C10" s="137"/>
      <c r="D10" s="137"/>
      <c r="E10" s="137"/>
      <c r="F10" s="137"/>
      <c r="G10" s="137"/>
      <c r="H10" s="137"/>
      <c r="I10" s="137"/>
      <c r="J10" s="137"/>
      <c r="K10" s="137"/>
      <c r="L10" s="137"/>
      <c r="M10" s="138"/>
      <c r="N10" s="137"/>
      <c r="O10" s="212"/>
      <c r="P10" s="212"/>
      <c r="Q10" s="212"/>
      <c r="R10" s="212"/>
    </row>
    <row r="11" spans="1:18" ht="12.75">
      <c r="A11" s="159" t="s">
        <v>248</v>
      </c>
      <c r="B11" s="140">
        <v>126</v>
      </c>
      <c r="C11" s="140">
        <v>70572838</v>
      </c>
      <c r="D11" s="140">
        <v>1519813</v>
      </c>
      <c r="E11" s="140">
        <v>90626529</v>
      </c>
      <c r="F11" s="140">
        <v>2985749</v>
      </c>
      <c r="G11" s="140">
        <v>0</v>
      </c>
      <c r="H11" s="140">
        <v>0</v>
      </c>
      <c r="I11" s="140">
        <v>13377012</v>
      </c>
      <c r="J11" s="140">
        <v>293209</v>
      </c>
      <c r="K11" s="140">
        <v>15175813</v>
      </c>
      <c r="L11" s="140">
        <v>325396</v>
      </c>
      <c r="M11" s="141">
        <v>4133215</v>
      </c>
      <c r="N11" s="140">
        <v>139096</v>
      </c>
      <c r="O11" s="213">
        <v>863263</v>
      </c>
      <c r="P11" s="213">
        <v>27705</v>
      </c>
      <c r="Q11" s="213">
        <v>194748670</v>
      </c>
      <c r="R11" s="213">
        <v>5290968</v>
      </c>
    </row>
    <row r="12" spans="1:18" s="87" customFormat="1" ht="12.75">
      <c r="A12" s="142" t="s">
        <v>115</v>
      </c>
      <c r="B12" s="143">
        <v>20</v>
      </c>
      <c r="C12" s="143">
        <v>10904564</v>
      </c>
      <c r="D12" s="143">
        <v>256470</v>
      </c>
      <c r="E12" s="143">
        <v>17653654</v>
      </c>
      <c r="F12" s="143">
        <v>670968</v>
      </c>
      <c r="G12" s="143">
        <v>0</v>
      </c>
      <c r="H12" s="143">
        <v>0</v>
      </c>
      <c r="I12" s="143">
        <v>2020510</v>
      </c>
      <c r="J12" s="143">
        <v>48371</v>
      </c>
      <c r="K12" s="143">
        <v>2599916</v>
      </c>
      <c r="L12" s="143">
        <v>59594</v>
      </c>
      <c r="M12" s="144">
        <v>797264</v>
      </c>
      <c r="N12" s="143">
        <v>31958</v>
      </c>
      <c r="O12" s="214">
        <v>143404</v>
      </c>
      <c r="P12" s="214">
        <v>5527</v>
      </c>
      <c r="Q12" s="214">
        <v>34119312</v>
      </c>
      <c r="R12" s="214">
        <v>1072889</v>
      </c>
    </row>
    <row r="13" spans="1:18" ht="12.75">
      <c r="A13" s="118" t="s">
        <v>116</v>
      </c>
      <c r="B13">
        <v>22</v>
      </c>
      <c r="C13">
        <v>17052495</v>
      </c>
      <c r="D13">
        <v>363988</v>
      </c>
      <c r="E13">
        <v>15798351</v>
      </c>
      <c r="F13">
        <v>519385</v>
      </c>
      <c r="G13">
        <v>0</v>
      </c>
      <c r="H13">
        <v>0</v>
      </c>
      <c r="I13">
        <v>3158758</v>
      </c>
      <c r="J13">
        <v>69705</v>
      </c>
      <c r="K13">
        <v>3280921</v>
      </c>
      <c r="L13">
        <v>71256</v>
      </c>
      <c r="M13" s="80">
        <v>774381</v>
      </c>
      <c r="N13">
        <v>26769</v>
      </c>
      <c r="O13">
        <v>171019</v>
      </c>
      <c r="P13">
        <v>5630</v>
      </c>
      <c r="Q13">
        <v>40235925</v>
      </c>
      <c r="R13">
        <v>1056731</v>
      </c>
    </row>
    <row r="14" spans="1:18" s="87" customFormat="1" ht="12.75">
      <c r="A14" s="142" t="s">
        <v>117</v>
      </c>
      <c r="B14" s="143">
        <v>22</v>
      </c>
      <c r="C14" s="143">
        <v>10605483</v>
      </c>
      <c r="D14" s="143">
        <v>238577</v>
      </c>
      <c r="E14" s="143">
        <v>18888008</v>
      </c>
      <c r="F14" s="143">
        <v>647356</v>
      </c>
      <c r="G14" s="143">
        <v>0</v>
      </c>
      <c r="H14" s="143">
        <v>0</v>
      </c>
      <c r="I14" s="143">
        <v>1684458</v>
      </c>
      <c r="J14" s="143">
        <v>38415</v>
      </c>
      <c r="K14" s="143">
        <v>2537127</v>
      </c>
      <c r="L14" s="143">
        <v>56146</v>
      </c>
      <c r="M14" s="144">
        <v>850153</v>
      </c>
      <c r="N14" s="143">
        <v>28895</v>
      </c>
      <c r="O14" s="214">
        <v>172005</v>
      </c>
      <c r="P14" s="214">
        <v>5687</v>
      </c>
      <c r="Q14" s="214">
        <v>34737234</v>
      </c>
      <c r="R14" s="214">
        <v>1015077</v>
      </c>
    </row>
    <row r="15" spans="1:18" ht="12.75">
      <c r="A15" s="142" t="s">
        <v>118</v>
      </c>
      <c r="B15" s="143">
        <v>21</v>
      </c>
      <c r="C15" s="143">
        <v>11407865</v>
      </c>
      <c r="D15" s="143">
        <v>240797</v>
      </c>
      <c r="E15" s="143">
        <v>14287983</v>
      </c>
      <c r="F15" s="143">
        <v>451314</v>
      </c>
      <c r="G15" s="143">
        <v>0</v>
      </c>
      <c r="H15" s="143">
        <v>0</v>
      </c>
      <c r="I15" s="143">
        <v>2116761</v>
      </c>
      <c r="J15" s="143">
        <v>45568</v>
      </c>
      <c r="K15" s="143">
        <v>2224230</v>
      </c>
      <c r="L15" s="143">
        <v>46936</v>
      </c>
      <c r="M15" s="144">
        <v>579074</v>
      </c>
      <c r="N15" s="143">
        <v>18359</v>
      </c>
      <c r="O15" s="214">
        <v>115515</v>
      </c>
      <c r="P15" s="214">
        <v>3569</v>
      </c>
      <c r="Q15" s="214">
        <v>30731428</v>
      </c>
      <c r="R15" s="214">
        <v>806542</v>
      </c>
    </row>
    <row r="16" spans="1:18" ht="12.75">
      <c r="A16" s="142" t="s">
        <v>119</v>
      </c>
      <c r="B16" s="143">
        <v>21</v>
      </c>
      <c r="C16" s="143">
        <v>10219149</v>
      </c>
      <c r="D16" s="143">
        <v>214524</v>
      </c>
      <c r="E16" s="143">
        <v>13350667</v>
      </c>
      <c r="F16" s="143">
        <v>400096</v>
      </c>
      <c r="G16" s="143">
        <v>0</v>
      </c>
      <c r="H16" s="143">
        <v>0</v>
      </c>
      <c r="I16" s="143">
        <v>1993761</v>
      </c>
      <c r="J16" s="143">
        <v>42577</v>
      </c>
      <c r="K16" s="143">
        <v>2061921</v>
      </c>
      <c r="L16" s="143">
        <v>42888</v>
      </c>
      <c r="M16" s="144">
        <v>625846</v>
      </c>
      <c r="N16" s="143">
        <v>19380</v>
      </c>
      <c r="O16" s="214">
        <v>132460</v>
      </c>
      <c r="P16" s="214">
        <v>3977</v>
      </c>
      <c r="Q16" s="214">
        <v>28383804</v>
      </c>
      <c r="R16" s="214">
        <v>723443</v>
      </c>
    </row>
    <row r="17" spans="1:18" ht="12.75">
      <c r="A17" s="142" t="s">
        <v>120</v>
      </c>
      <c r="B17" s="143">
        <v>20</v>
      </c>
      <c r="C17" s="143">
        <v>10383282</v>
      </c>
      <c r="D17" s="143">
        <v>205458</v>
      </c>
      <c r="E17" s="143">
        <v>10647866</v>
      </c>
      <c r="F17" s="143">
        <v>296629</v>
      </c>
      <c r="G17" s="143">
        <v>0</v>
      </c>
      <c r="H17" s="143">
        <v>0</v>
      </c>
      <c r="I17" s="143">
        <v>2402764</v>
      </c>
      <c r="J17" s="143">
        <v>48574</v>
      </c>
      <c r="K17" s="143">
        <v>2471698</v>
      </c>
      <c r="L17" s="143">
        <v>48576</v>
      </c>
      <c r="M17" s="144">
        <v>506497</v>
      </c>
      <c r="N17" s="143">
        <v>13735</v>
      </c>
      <c r="O17" s="214">
        <v>128860</v>
      </c>
      <c r="P17" s="214">
        <v>3315</v>
      </c>
      <c r="Q17" s="214">
        <v>26540967</v>
      </c>
      <c r="R17" s="214">
        <v>616287</v>
      </c>
    </row>
    <row r="18" spans="1:18" ht="12.75">
      <c r="A18" s="136" t="s">
        <v>63</v>
      </c>
      <c r="B18" s="154">
        <v>249</v>
      </c>
      <c r="C18" s="140">
        <v>81487424</v>
      </c>
      <c r="D18" s="140">
        <v>2539576</v>
      </c>
      <c r="E18" s="140">
        <v>104955401</v>
      </c>
      <c r="F18" s="140">
        <v>3830972</v>
      </c>
      <c r="G18" s="140">
        <v>0</v>
      </c>
      <c r="H18" s="140">
        <v>0</v>
      </c>
      <c r="I18" s="140">
        <v>12632349</v>
      </c>
      <c r="J18" s="140">
        <v>398219</v>
      </c>
      <c r="K18" s="140">
        <v>12525089</v>
      </c>
      <c r="L18" s="140">
        <v>393693</v>
      </c>
      <c r="M18" s="141">
        <v>4394292</v>
      </c>
      <c r="N18" s="140">
        <v>161902</v>
      </c>
      <c r="O18" s="213">
        <v>889018</v>
      </c>
      <c r="P18" s="213">
        <v>319093</v>
      </c>
      <c r="Q18" s="213">
        <v>216883573</v>
      </c>
      <c r="R18" s="213">
        <v>7356271</v>
      </c>
    </row>
    <row r="19" spans="1:18" ht="12.75">
      <c r="A19" s="142" t="s">
        <v>121</v>
      </c>
      <c r="B19" s="160">
        <v>21</v>
      </c>
      <c r="C19" s="143">
        <v>15648805</v>
      </c>
      <c r="D19" s="143">
        <v>290957</v>
      </c>
      <c r="E19" s="143">
        <v>10873236</v>
      </c>
      <c r="F19" s="143">
        <v>277378</v>
      </c>
      <c r="G19" s="143">
        <v>0</v>
      </c>
      <c r="H19" s="143">
        <v>0</v>
      </c>
      <c r="I19" s="143">
        <v>2985472</v>
      </c>
      <c r="J19" s="143">
        <v>57683</v>
      </c>
      <c r="K19" s="143">
        <v>2908374</v>
      </c>
      <c r="L19" s="143">
        <v>55639</v>
      </c>
      <c r="M19" s="144">
        <v>384679</v>
      </c>
      <c r="N19" s="143">
        <v>9530</v>
      </c>
      <c r="O19" s="214">
        <v>111333</v>
      </c>
      <c r="P19" s="214">
        <v>2576</v>
      </c>
      <c r="Q19" s="214">
        <v>32911899</v>
      </c>
      <c r="R19" s="214">
        <v>693763</v>
      </c>
    </row>
    <row r="20" spans="1:18" ht="12.75">
      <c r="A20" s="149" t="s">
        <v>122</v>
      </c>
      <c r="B20" s="160">
        <v>19</v>
      </c>
      <c r="C20" s="143">
        <v>7735651</v>
      </c>
      <c r="D20" s="143">
        <v>242237</v>
      </c>
      <c r="E20" s="143">
        <v>9853884</v>
      </c>
      <c r="F20" s="143">
        <v>352653</v>
      </c>
      <c r="G20" s="143">
        <v>0</v>
      </c>
      <c r="H20" s="143">
        <v>0</v>
      </c>
      <c r="I20" s="143">
        <v>1332380</v>
      </c>
      <c r="J20" s="143">
        <v>43508</v>
      </c>
      <c r="K20" s="143">
        <v>1440592</v>
      </c>
      <c r="L20" s="143">
        <v>48309</v>
      </c>
      <c r="M20" s="144">
        <v>384994</v>
      </c>
      <c r="N20" s="143">
        <v>14273</v>
      </c>
      <c r="O20" s="214">
        <v>73643</v>
      </c>
      <c r="P20" s="214">
        <v>2513</v>
      </c>
      <c r="Q20" s="214">
        <v>20821144</v>
      </c>
      <c r="R20" s="214">
        <v>703492</v>
      </c>
    </row>
    <row r="21" spans="1:18" ht="12.75">
      <c r="A21" s="142" t="s">
        <v>123</v>
      </c>
      <c r="B21" s="160">
        <v>20</v>
      </c>
      <c r="C21" s="160">
        <v>4716781</v>
      </c>
      <c r="D21" s="160">
        <v>190592</v>
      </c>
      <c r="E21" s="160">
        <v>9364321</v>
      </c>
      <c r="F21" s="160">
        <v>350817</v>
      </c>
      <c r="G21" s="160">
        <v>0</v>
      </c>
      <c r="H21" s="160">
        <v>0</v>
      </c>
      <c r="I21" s="160">
        <v>738931</v>
      </c>
      <c r="J21" s="160">
        <v>30400</v>
      </c>
      <c r="K21" s="160">
        <v>902654</v>
      </c>
      <c r="L21" s="160">
        <v>36245</v>
      </c>
      <c r="M21" s="160">
        <v>438297</v>
      </c>
      <c r="N21" s="160">
        <v>16705</v>
      </c>
      <c r="O21" s="160">
        <v>71462</v>
      </c>
      <c r="P21" s="160">
        <v>2697</v>
      </c>
      <c r="Q21" s="160">
        <f>+C21+E21+G21+I21+K21+M21+O21</f>
        <v>16232446</v>
      </c>
      <c r="R21" s="160">
        <f>+D21+F21+H21+J21+L21+N21+P21</f>
        <v>627456</v>
      </c>
    </row>
    <row r="22" spans="1:18" s="87" customFormat="1" ht="12.75">
      <c r="A22" s="142" t="s">
        <v>124</v>
      </c>
      <c r="B22" s="160">
        <v>20</v>
      </c>
      <c r="C22" s="143">
        <v>5798118</v>
      </c>
      <c r="D22" s="143">
        <v>225288</v>
      </c>
      <c r="E22" s="143">
        <v>9261984</v>
      </c>
      <c r="F22" s="143">
        <v>347746</v>
      </c>
      <c r="G22" s="143">
        <v>0</v>
      </c>
      <c r="H22" s="143">
        <v>0</v>
      </c>
      <c r="I22" s="143">
        <v>961242</v>
      </c>
      <c r="J22" s="143">
        <v>38303</v>
      </c>
      <c r="K22" s="143">
        <v>1060753</v>
      </c>
      <c r="L22" s="143">
        <v>41415</v>
      </c>
      <c r="M22" s="144">
        <v>369743</v>
      </c>
      <c r="N22" s="143">
        <v>13989</v>
      </c>
      <c r="O22" s="214">
        <v>64886</v>
      </c>
      <c r="P22" s="214">
        <v>2419</v>
      </c>
      <c r="Q22" s="214">
        <v>17516726</v>
      </c>
      <c r="R22" s="214">
        <v>669162</v>
      </c>
    </row>
    <row r="23" spans="1:18" ht="12.75">
      <c r="A23" s="142" t="s">
        <v>125</v>
      </c>
      <c r="B23" s="160">
        <v>22</v>
      </c>
      <c r="C23" s="143">
        <v>4644632</v>
      </c>
      <c r="D23" s="143">
        <v>180781</v>
      </c>
      <c r="E23" s="143">
        <v>10539507</v>
      </c>
      <c r="F23" s="143">
        <v>388800</v>
      </c>
      <c r="G23" s="143">
        <v>0</v>
      </c>
      <c r="H23" s="143">
        <v>0</v>
      </c>
      <c r="I23" s="143">
        <v>701372</v>
      </c>
      <c r="J23" s="143">
        <v>27568</v>
      </c>
      <c r="K23" s="143">
        <v>845270</v>
      </c>
      <c r="L23" s="143">
        <v>32450</v>
      </c>
      <c r="M23" s="144">
        <v>463369</v>
      </c>
      <c r="N23" s="143">
        <v>16886</v>
      </c>
      <c r="O23" s="214">
        <v>90369</v>
      </c>
      <c r="P23" s="214">
        <v>3343</v>
      </c>
      <c r="Q23" s="214">
        <v>17284519</v>
      </c>
      <c r="R23" s="214">
        <v>649829</v>
      </c>
    </row>
    <row r="24" spans="1:18" ht="12.75">
      <c r="A24" s="142" t="s">
        <v>126</v>
      </c>
      <c r="B24" s="165">
        <v>20</v>
      </c>
      <c r="C24" s="143">
        <v>4556984</v>
      </c>
      <c r="D24" s="143">
        <v>166974</v>
      </c>
      <c r="E24" s="143">
        <v>7929018</v>
      </c>
      <c r="F24" s="143">
        <v>272516</v>
      </c>
      <c r="G24" s="143">
        <v>0</v>
      </c>
      <c r="H24" s="143">
        <v>0</v>
      </c>
      <c r="I24" s="143">
        <v>622933</v>
      </c>
      <c r="J24" s="143">
        <v>23195</v>
      </c>
      <c r="K24" s="143">
        <v>729855</v>
      </c>
      <c r="L24" s="143">
        <v>26549</v>
      </c>
      <c r="M24" s="144">
        <v>400618</v>
      </c>
      <c r="N24" s="143">
        <v>13873</v>
      </c>
      <c r="O24" s="214">
        <v>74318</v>
      </c>
      <c r="P24" s="214">
        <v>2553</v>
      </c>
      <c r="Q24" s="214">
        <v>14313726</v>
      </c>
      <c r="R24" s="214">
        <v>505658</v>
      </c>
    </row>
    <row r="25" spans="1:18" ht="12.75">
      <c r="A25" s="142" t="s">
        <v>161</v>
      </c>
      <c r="B25" s="160">
        <v>21</v>
      </c>
      <c r="C25" s="143">
        <v>5081055</v>
      </c>
      <c r="D25" s="143">
        <v>177518</v>
      </c>
      <c r="E25" s="143">
        <v>8644137</v>
      </c>
      <c r="F25" s="143">
        <v>275430</v>
      </c>
      <c r="G25" s="143">
        <v>0</v>
      </c>
      <c r="H25" s="143">
        <v>0</v>
      </c>
      <c r="I25" s="143">
        <v>762499</v>
      </c>
      <c r="J25" s="143">
        <v>27130</v>
      </c>
      <c r="K25" s="143">
        <v>762222</v>
      </c>
      <c r="L25" s="143">
        <v>26517</v>
      </c>
      <c r="M25" s="144">
        <v>428237</v>
      </c>
      <c r="N25" s="143">
        <v>13791</v>
      </c>
      <c r="O25" s="214">
        <v>79316</v>
      </c>
      <c r="P25" s="214">
        <v>2560</v>
      </c>
      <c r="Q25" s="214">
        <v>15757466</v>
      </c>
      <c r="R25" s="214">
        <v>522946</v>
      </c>
    </row>
    <row r="26" spans="1:18" ht="12.75">
      <c r="A26" s="142" t="s">
        <v>128</v>
      </c>
      <c r="B26" s="160">
        <v>22</v>
      </c>
      <c r="C26" s="143">
        <v>5250973</v>
      </c>
      <c r="D26" s="143">
        <v>173334</v>
      </c>
      <c r="E26" s="143">
        <v>7530310</v>
      </c>
      <c r="F26" s="143">
        <v>229182</v>
      </c>
      <c r="G26" s="143">
        <v>0</v>
      </c>
      <c r="H26" s="143">
        <v>0</v>
      </c>
      <c r="I26" s="143">
        <v>807014</v>
      </c>
      <c r="J26" s="143">
        <v>27276</v>
      </c>
      <c r="K26" s="143">
        <v>789241</v>
      </c>
      <c r="L26" s="143">
        <v>25830</v>
      </c>
      <c r="M26" s="144">
        <v>358753</v>
      </c>
      <c r="N26" s="143">
        <v>11273</v>
      </c>
      <c r="O26" s="214">
        <v>87767</v>
      </c>
      <c r="P26" s="214">
        <v>2772</v>
      </c>
      <c r="Q26" s="214">
        <v>14824058</v>
      </c>
      <c r="R26" s="214">
        <v>469666</v>
      </c>
    </row>
    <row r="27" spans="1:18" ht="12.75">
      <c r="A27" s="142" t="s">
        <v>129</v>
      </c>
      <c r="B27" s="160">
        <v>21</v>
      </c>
      <c r="C27" s="143">
        <v>6103483</v>
      </c>
      <c r="D27" s="143">
        <v>186758</v>
      </c>
      <c r="E27" s="143">
        <v>5614044</v>
      </c>
      <c r="F27" s="143">
        <v>222538</v>
      </c>
      <c r="G27" s="143">
        <v>0</v>
      </c>
      <c r="H27" s="143">
        <v>0</v>
      </c>
      <c r="I27" s="143">
        <v>898796</v>
      </c>
      <c r="J27" s="143">
        <v>28378</v>
      </c>
      <c r="K27" s="143">
        <v>851659</v>
      </c>
      <c r="L27" s="143">
        <v>26334</v>
      </c>
      <c r="M27" s="144">
        <v>247562</v>
      </c>
      <c r="N27" s="143">
        <v>10279</v>
      </c>
      <c r="O27" s="214">
        <v>69314</v>
      </c>
      <c r="P27" s="214">
        <v>2968</v>
      </c>
      <c r="Q27" s="214">
        <v>13784858</v>
      </c>
      <c r="R27" s="214">
        <v>477255</v>
      </c>
    </row>
    <row r="28" spans="1:18" ht="12.75">
      <c r="A28" s="142" t="s">
        <v>162</v>
      </c>
      <c r="B28" s="160">
        <v>23</v>
      </c>
      <c r="C28" s="143">
        <v>8437382</v>
      </c>
      <c r="D28" s="143">
        <v>243571</v>
      </c>
      <c r="E28" s="143">
        <v>6241247</v>
      </c>
      <c r="F28" s="143">
        <v>243954</v>
      </c>
      <c r="G28" s="143">
        <v>0</v>
      </c>
      <c r="H28" s="143">
        <v>0</v>
      </c>
      <c r="I28" s="143">
        <v>1118170</v>
      </c>
      <c r="J28" s="143">
        <v>34158</v>
      </c>
      <c r="K28" s="143">
        <v>793228</v>
      </c>
      <c r="L28" s="143">
        <v>23814</v>
      </c>
      <c r="M28" s="144">
        <v>206960</v>
      </c>
      <c r="N28" s="143">
        <v>8767</v>
      </c>
      <c r="O28" s="214">
        <v>57527</v>
      </c>
      <c r="P28" s="214">
        <v>2541</v>
      </c>
      <c r="Q28" s="214">
        <v>16854514</v>
      </c>
      <c r="R28" s="214">
        <v>556804</v>
      </c>
    </row>
    <row r="29" spans="1:18" ht="12.75">
      <c r="A29" s="142" t="s">
        <v>131</v>
      </c>
      <c r="B29" s="144">
        <v>22</v>
      </c>
      <c r="C29" s="143">
        <v>7666525</v>
      </c>
      <c r="D29" s="143">
        <v>257328</v>
      </c>
      <c r="E29" s="143">
        <v>9082184</v>
      </c>
      <c r="F29" s="143">
        <v>409403</v>
      </c>
      <c r="G29" s="143">
        <v>0</v>
      </c>
      <c r="H29" s="143">
        <v>0</v>
      </c>
      <c r="I29" s="143">
        <v>929908</v>
      </c>
      <c r="J29" s="143">
        <v>33096</v>
      </c>
      <c r="K29" s="143">
        <v>725769</v>
      </c>
      <c r="L29" s="143">
        <v>25694</v>
      </c>
      <c r="M29" s="144">
        <v>317774</v>
      </c>
      <c r="N29" s="143">
        <v>14910</v>
      </c>
      <c r="O29" s="214">
        <v>41904</v>
      </c>
      <c r="P29" s="214">
        <v>1971</v>
      </c>
      <c r="Q29" s="214">
        <v>18764064</v>
      </c>
      <c r="R29" s="214">
        <v>742401</v>
      </c>
    </row>
    <row r="30" spans="1:18" ht="12.75">
      <c r="A30" s="142" t="s">
        <v>132</v>
      </c>
      <c r="B30" s="144">
        <v>18</v>
      </c>
      <c r="C30" s="143">
        <v>5847035</v>
      </c>
      <c r="D30" s="143">
        <v>204238</v>
      </c>
      <c r="E30" s="143">
        <v>10021529</v>
      </c>
      <c r="F30" s="143">
        <v>460555</v>
      </c>
      <c r="G30" s="143">
        <v>0</v>
      </c>
      <c r="H30" s="143">
        <v>0</v>
      </c>
      <c r="I30" s="143">
        <v>773632</v>
      </c>
      <c r="J30" s="143">
        <v>27524</v>
      </c>
      <c r="K30" s="143">
        <v>715472</v>
      </c>
      <c r="L30" s="143">
        <v>24897</v>
      </c>
      <c r="M30" s="144">
        <v>393306</v>
      </c>
      <c r="N30" s="143">
        <v>17627</v>
      </c>
      <c r="O30" s="214">
        <v>67179</v>
      </c>
      <c r="P30" s="214">
        <v>2998</v>
      </c>
      <c r="Q30" s="214">
        <v>17818153</v>
      </c>
      <c r="R30" s="214">
        <v>737839</v>
      </c>
    </row>
    <row r="31" spans="1:18" ht="12.75">
      <c r="A31" s="136" t="s">
        <v>64</v>
      </c>
      <c r="B31" s="140">
        <v>251</v>
      </c>
      <c r="C31" s="140">
        <v>58537886</v>
      </c>
      <c r="D31" s="140">
        <v>1513791</v>
      </c>
      <c r="E31" s="140">
        <v>80905493</v>
      </c>
      <c r="F31" s="140">
        <v>2791721</v>
      </c>
      <c r="G31" s="140">
        <v>0</v>
      </c>
      <c r="H31" s="140">
        <v>0</v>
      </c>
      <c r="I31" s="140">
        <v>6413467</v>
      </c>
      <c r="J31" s="140">
        <v>168632</v>
      </c>
      <c r="K31" s="140">
        <v>6521649</v>
      </c>
      <c r="L31" s="140">
        <v>169837</v>
      </c>
      <c r="M31" s="141">
        <v>4165996</v>
      </c>
      <c r="N31" s="140">
        <v>143752</v>
      </c>
      <c r="O31" s="215">
        <v>1074780</v>
      </c>
      <c r="P31" s="215">
        <v>365178</v>
      </c>
      <c r="Q31" s="213">
        <v>157619271</v>
      </c>
      <c r="R31" s="213">
        <v>4824250</v>
      </c>
    </row>
    <row r="32" spans="1:18" ht="12.75">
      <c r="A32" s="142" t="s">
        <v>313</v>
      </c>
      <c r="B32" s="143">
        <v>22</v>
      </c>
      <c r="C32" s="143">
        <v>5952206</v>
      </c>
      <c r="D32" s="143">
        <v>192035</v>
      </c>
      <c r="E32" s="143">
        <v>10844400</v>
      </c>
      <c r="F32" s="143">
        <v>473251</v>
      </c>
      <c r="G32" s="143">
        <v>0</v>
      </c>
      <c r="H32" s="143">
        <v>0</v>
      </c>
      <c r="I32" s="143">
        <v>683979</v>
      </c>
      <c r="J32" s="143">
        <v>22407</v>
      </c>
      <c r="K32" s="143">
        <v>772372</v>
      </c>
      <c r="L32" s="143">
        <v>24690</v>
      </c>
      <c r="M32" s="144">
        <v>444604</v>
      </c>
      <c r="N32" s="143">
        <v>18576</v>
      </c>
      <c r="O32" s="145">
        <v>92657</v>
      </c>
      <c r="P32" s="145">
        <v>3890</v>
      </c>
      <c r="Q32" s="214">
        <v>18790218</v>
      </c>
      <c r="R32" s="214">
        <v>734849</v>
      </c>
    </row>
    <row r="33" spans="1:18" ht="12.75">
      <c r="A33" s="142" t="s">
        <v>314</v>
      </c>
      <c r="B33" s="143">
        <v>19</v>
      </c>
      <c r="C33" s="143">
        <v>5186835</v>
      </c>
      <c r="D33" s="143">
        <v>156359</v>
      </c>
      <c r="E33" s="143">
        <v>7443178</v>
      </c>
      <c r="F33" s="143">
        <v>288715</v>
      </c>
      <c r="G33" s="143">
        <v>0</v>
      </c>
      <c r="H33" s="143">
        <v>0</v>
      </c>
      <c r="I33" s="143">
        <v>506714</v>
      </c>
      <c r="J33" s="143">
        <v>15526</v>
      </c>
      <c r="K33" s="143">
        <v>559682</v>
      </c>
      <c r="L33" s="143">
        <v>16805</v>
      </c>
      <c r="M33" s="144">
        <v>326233</v>
      </c>
      <c r="N33" s="143">
        <v>12350</v>
      </c>
      <c r="O33" s="121">
        <v>75740</v>
      </c>
      <c r="P33" s="214">
        <v>2918</v>
      </c>
      <c r="Q33" s="214">
        <v>14098382</v>
      </c>
      <c r="R33" s="214">
        <v>492672</v>
      </c>
    </row>
    <row r="34" spans="1:18" ht="12.75">
      <c r="A34" s="142" t="s">
        <v>315</v>
      </c>
      <c r="B34" s="143">
        <v>20</v>
      </c>
      <c r="C34" s="143">
        <v>5760999</v>
      </c>
      <c r="D34" s="143">
        <v>166127</v>
      </c>
      <c r="E34" s="143">
        <v>7134199</v>
      </c>
      <c r="F34" s="143">
        <v>265042</v>
      </c>
      <c r="G34" s="143">
        <v>0</v>
      </c>
      <c r="H34" s="143">
        <v>0</v>
      </c>
      <c r="I34" s="143">
        <v>663684</v>
      </c>
      <c r="J34" s="143">
        <v>19392</v>
      </c>
      <c r="K34" s="143">
        <v>666782</v>
      </c>
      <c r="L34" s="143">
        <v>19129</v>
      </c>
      <c r="M34" s="144">
        <v>365493</v>
      </c>
      <c r="N34" s="143">
        <v>14265</v>
      </c>
      <c r="O34" s="121">
        <v>90562</v>
      </c>
      <c r="P34" s="214">
        <v>3629</v>
      </c>
      <c r="Q34" s="214">
        <v>14681719</v>
      </c>
      <c r="R34" s="214">
        <v>487584</v>
      </c>
    </row>
    <row r="35" spans="1:18" ht="12.75">
      <c r="A35" s="118" t="s">
        <v>316</v>
      </c>
      <c r="B35" s="143">
        <v>22</v>
      </c>
      <c r="C35" s="143">
        <v>6613032</v>
      </c>
      <c r="D35" s="143">
        <v>183293</v>
      </c>
      <c r="E35" s="143">
        <v>7571377</v>
      </c>
      <c r="F35" s="143">
        <v>280283</v>
      </c>
      <c r="G35" s="143">
        <v>0</v>
      </c>
      <c r="H35" s="143">
        <v>0</v>
      </c>
      <c r="I35" s="143">
        <v>775216</v>
      </c>
      <c r="J35" s="143">
        <v>21862</v>
      </c>
      <c r="K35" s="143">
        <v>764964</v>
      </c>
      <c r="L35" s="143">
        <v>21125</v>
      </c>
      <c r="M35" s="144">
        <v>361268</v>
      </c>
      <c r="N35" s="143">
        <v>13630</v>
      </c>
      <c r="O35" s="214">
        <v>95261</v>
      </c>
      <c r="P35" s="214">
        <v>3614</v>
      </c>
      <c r="Q35" s="214">
        <v>16181118</v>
      </c>
      <c r="R35" s="214">
        <v>523807</v>
      </c>
    </row>
    <row r="36" spans="1:18" ht="12.75">
      <c r="A36" s="142" t="s">
        <v>317</v>
      </c>
      <c r="B36" s="143">
        <v>20</v>
      </c>
      <c r="C36" s="143">
        <v>5238175</v>
      </c>
      <c r="D36" s="143">
        <v>135478</v>
      </c>
      <c r="E36" s="143">
        <v>6252736</v>
      </c>
      <c r="F36" s="143">
        <v>216526</v>
      </c>
      <c r="G36" s="143">
        <v>0</v>
      </c>
      <c r="H36" s="143">
        <v>0</v>
      </c>
      <c r="I36" s="143">
        <v>595900</v>
      </c>
      <c r="J36" s="143">
        <v>15582</v>
      </c>
      <c r="K36" s="143">
        <v>604657</v>
      </c>
      <c r="L36" s="143">
        <v>15491</v>
      </c>
      <c r="M36" s="144">
        <v>287136</v>
      </c>
      <c r="N36" s="143">
        <v>10069</v>
      </c>
      <c r="O36" s="214">
        <v>77052</v>
      </c>
      <c r="P36" s="214">
        <v>2708</v>
      </c>
      <c r="Q36" s="214">
        <v>13055656</v>
      </c>
      <c r="R36" s="214">
        <v>395853</v>
      </c>
    </row>
    <row r="37" spans="1:18" ht="12.75">
      <c r="A37" s="142" t="s">
        <v>318</v>
      </c>
      <c r="B37" s="143">
        <v>20</v>
      </c>
      <c r="C37" s="143">
        <v>6849732</v>
      </c>
      <c r="D37" s="143">
        <v>170100</v>
      </c>
      <c r="E37" s="143">
        <v>6526919</v>
      </c>
      <c r="F37" s="143">
        <v>214398</v>
      </c>
      <c r="G37" s="143">
        <v>0</v>
      </c>
      <c r="H37" s="143">
        <v>0</v>
      </c>
      <c r="I37" s="143">
        <v>695311</v>
      </c>
      <c r="J37" s="143">
        <v>17632</v>
      </c>
      <c r="K37" s="143">
        <v>715208</v>
      </c>
      <c r="L37" s="143">
        <v>17954</v>
      </c>
      <c r="M37" s="144">
        <v>309120</v>
      </c>
      <c r="N37" s="143">
        <v>10753</v>
      </c>
      <c r="O37" s="214">
        <v>80134</v>
      </c>
      <c r="P37" s="214">
        <v>2822</v>
      </c>
      <c r="Q37" s="214">
        <v>15176424</v>
      </c>
      <c r="R37" s="214">
        <v>433660</v>
      </c>
    </row>
    <row r="38" spans="1:18" ht="12.75">
      <c r="A38" s="142" t="s">
        <v>319</v>
      </c>
      <c r="B38" s="143">
        <v>21</v>
      </c>
      <c r="C38" s="143">
        <v>4701774</v>
      </c>
      <c r="D38" s="143">
        <v>118905</v>
      </c>
      <c r="E38" s="143">
        <v>6995169</v>
      </c>
      <c r="F38" s="143">
        <v>236945</v>
      </c>
      <c r="G38" s="143">
        <v>0</v>
      </c>
      <c r="H38" s="143">
        <v>0</v>
      </c>
      <c r="I38" s="143">
        <v>523948</v>
      </c>
      <c r="J38" s="143">
        <v>13370</v>
      </c>
      <c r="K38" s="143">
        <v>583081</v>
      </c>
      <c r="L38" s="143">
        <v>14550</v>
      </c>
      <c r="M38" s="144">
        <v>363872</v>
      </c>
      <c r="N38" s="143">
        <v>12917</v>
      </c>
      <c r="O38" s="214">
        <v>85897</v>
      </c>
      <c r="P38" s="214">
        <v>3070</v>
      </c>
      <c r="Q38" s="214">
        <v>13253741</v>
      </c>
      <c r="R38" s="214">
        <v>399756</v>
      </c>
    </row>
    <row r="39" spans="1:18" ht="12.75">
      <c r="A39" s="142" t="s">
        <v>320</v>
      </c>
      <c r="B39" s="143">
        <v>22</v>
      </c>
      <c r="C39" s="143">
        <v>4278829</v>
      </c>
      <c r="D39" s="143">
        <v>100813</v>
      </c>
      <c r="E39" s="143">
        <v>7124266</v>
      </c>
      <c r="F39" s="143">
        <v>234817</v>
      </c>
      <c r="G39" s="143">
        <v>0</v>
      </c>
      <c r="H39" s="143">
        <v>0</v>
      </c>
      <c r="I39" s="143">
        <v>444294</v>
      </c>
      <c r="J39" s="143">
        <v>10620</v>
      </c>
      <c r="K39" s="143">
        <v>485001</v>
      </c>
      <c r="L39" s="143">
        <v>11372</v>
      </c>
      <c r="M39" s="144">
        <v>350370</v>
      </c>
      <c r="N39" s="143">
        <v>11935</v>
      </c>
      <c r="O39" s="214">
        <v>81453</v>
      </c>
      <c r="P39" s="214">
        <v>2750</v>
      </c>
      <c r="Q39" s="214">
        <v>12764213</v>
      </c>
      <c r="R39" s="214">
        <v>372307</v>
      </c>
    </row>
    <row r="40" spans="1:18" ht="12.75">
      <c r="A40" s="142" t="s">
        <v>321</v>
      </c>
      <c r="B40" s="143">
        <v>20</v>
      </c>
      <c r="C40" s="143">
        <v>3451684</v>
      </c>
      <c r="D40" s="143">
        <v>77399</v>
      </c>
      <c r="E40" s="143">
        <v>6537794</v>
      </c>
      <c r="F40" s="143">
        <v>199638</v>
      </c>
      <c r="G40" s="143">
        <v>0</v>
      </c>
      <c r="H40" s="143">
        <v>0</v>
      </c>
      <c r="I40" s="143">
        <v>358867</v>
      </c>
      <c r="J40" s="143">
        <v>8130</v>
      </c>
      <c r="K40" s="143">
        <v>389154</v>
      </c>
      <c r="L40" s="143">
        <v>8642</v>
      </c>
      <c r="M40" s="144">
        <v>376129</v>
      </c>
      <c r="N40" s="143">
        <v>11735</v>
      </c>
      <c r="O40" s="214">
        <v>84989</v>
      </c>
      <c r="P40" s="214">
        <v>2623</v>
      </c>
      <c r="Q40" s="214">
        <v>11198617</v>
      </c>
      <c r="R40" s="214">
        <v>308166</v>
      </c>
    </row>
    <row r="41" spans="1:18" ht="12.75">
      <c r="A41" s="142" t="s">
        <v>322</v>
      </c>
      <c r="B41" s="143">
        <v>23</v>
      </c>
      <c r="C41" s="143">
        <v>3626288</v>
      </c>
      <c r="D41" s="143">
        <v>77218</v>
      </c>
      <c r="E41" s="143">
        <v>5783428</v>
      </c>
      <c r="F41" s="143">
        <v>163096</v>
      </c>
      <c r="G41" s="143">
        <v>0</v>
      </c>
      <c r="H41" s="143">
        <v>0</v>
      </c>
      <c r="I41" s="143">
        <v>421480</v>
      </c>
      <c r="J41" s="143">
        <v>9092</v>
      </c>
      <c r="K41" s="143">
        <v>331753</v>
      </c>
      <c r="L41" s="143">
        <v>7041</v>
      </c>
      <c r="M41" s="144">
        <v>385640</v>
      </c>
      <c r="N41" s="143">
        <v>11677</v>
      </c>
      <c r="O41" s="214">
        <v>104478</v>
      </c>
      <c r="P41" s="214">
        <v>3122</v>
      </c>
      <c r="Q41" s="214">
        <v>10653067</v>
      </c>
      <c r="R41" s="214">
        <v>271246</v>
      </c>
    </row>
    <row r="42" spans="1:18" ht="12.75">
      <c r="A42" s="118" t="s">
        <v>323</v>
      </c>
      <c r="B42">
        <v>22</v>
      </c>
      <c r="C42">
        <v>3545971</v>
      </c>
      <c r="D42">
        <v>70465</v>
      </c>
      <c r="E42">
        <v>4466404</v>
      </c>
      <c r="F42">
        <v>112882</v>
      </c>
      <c r="G42">
        <v>0</v>
      </c>
      <c r="H42">
        <v>0</v>
      </c>
      <c r="I42">
        <v>382530</v>
      </c>
      <c r="J42">
        <v>7726</v>
      </c>
      <c r="K42">
        <v>353975</v>
      </c>
      <c r="L42">
        <v>7056</v>
      </c>
      <c r="M42" s="122">
        <v>288137</v>
      </c>
      <c r="N42" s="122">
        <v>7642</v>
      </c>
      <c r="O42" s="214">
        <v>100602</v>
      </c>
      <c r="P42" s="122">
        <v>2609</v>
      </c>
      <c r="Q42" s="214">
        <v>9137619</v>
      </c>
      <c r="R42" s="214">
        <v>208380</v>
      </c>
    </row>
    <row r="43" spans="1:18" ht="12.75">
      <c r="A43" s="118" t="s">
        <v>324</v>
      </c>
      <c r="B43">
        <v>20</v>
      </c>
      <c r="C43">
        <v>3332361</v>
      </c>
      <c r="D43">
        <v>65598</v>
      </c>
      <c r="E43">
        <v>4225623</v>
      </c>
      <c r="F43">
        <v>106129</v>
      </c>
      <c r="G43">
        <v>0</v>
      </c>
      <c r="H43">
        <v>0</v>
      </c>
      <c r="I43">
        <v>361544</v>
      </c>
      <c r="J43">
        <v>7295</v>
      </c>
      <c r="K43">
        <v>295020</v>
      </c>
      <c r="L43">
        <v>5981</v>
      </c>
      <c r="M43" s="80">
        <v>307994</v>
      </c>
      <c r="N43">
        <v>8203</v>
      </c>
      <c r="O43" s="214">
        <v>105955</v>
      </c>
      <c r="P43">
        <v>2764</v>
      </c>
      <c r="Q43" s="214">
        <v>8628497</v>
      </c>
      <c r="R43" s="214">
        <v>195969</v>
      </c>
    </row>
    <row r="44" spans="1:13" ht="12.75">
      <c r="A44" s="118"/>
      <c r="M44" s="80"/>
    </row>
    <row r="45" spans="1:18" ht="12.75">
      <c r="A45" s="136" t="s">
        <v>65</v>
      </c>
      <c r="B45" s="140">
        <v>255</v>
      </c>
      <c r="C45" s="140">
        <v>21635449</v>
      </c>
      <c r="D45" s="140">
        <v>772174</v>
      </c>
      <c r="E45" s="140">
        <v>47043066</v>
      </c>
      <c r="F45" s="140">
        <v>1484067</v>
      </c>
      <c r="G45" s="140">
        <v>0</v>
      </c>
      <c r="H45" s="140">
        <v>0</v>
      </c>
      <c r="I45" s="140">
        <v>1870647</v>
      </c>
      <c r="J45" s="140">
        <v>69373</v>
      </c>
      <c r="K45" s="140">
        <v>1422911</v>
      </c>
      <c r="L45" s="140">
        <v>52581</v>
      </c>
      <c r="M45" s="141">
        <v>3946979</v>
      </c>
      <c r="N45" s="140">
        <v>132066</v>
      </c>
      <c r="O45" s="42">
        <v>1098133</v>
      </c>
      <c r="P45" s="42">
        <v>36792</v>
      </c>
      <c r="Q45" s="213">
        <v>77017185</v>
      </c>
      <c r="R45" s="213">
        <v>2547053</v>
      </c>
    </row>
    <row r="46" spans="1:18" ht="12.75">
      <c r="A46" s="150" t="s">
        <v>66</v>
      </c>
      <c r="B46" s="44">
        <v>254</v>
      </c>
      <c r="C46" s="44">
        <v>17192274</v>
      </c>
      <c r="D46" s="44">
        <v>554463</v>
      </c>
      <c r="E46" s="44">
        <v>32485160</v>
      </c>
      <c r="F46" s="44">
        <v>1305949</v>
      </c>
      <c r="G46" s="44">
        <v>1013</v>
      </c>
      <c r="H46" s="44">
        <v>20</v>
      </c>
      <c r="I46" s="44">
        <v>1043894</v>
      </c>
      <c r="J46" s="44">
        <v>31801</v>
      </c>
      <c r="K46" s="44">
        <v>688520</v>
      </c>
      <c r="L46" s="44">
        <v>21022</v>
      </c>
      <c r="M46" s="44">
        <v>4248149</v>
      </c>
      <c r="N46" s="44">
        <v>168174</v>
      </c>
      <c r="O46" s="42">
        <v>1334922</v>
      </c>
      <c r="P46" s="42">
        <v>49038</v>
      </c>
      <c r="Q46" s="216">
        <v>56886776</v>
      </c>
      <c r="R46" s="216">
        <v>2130649</v>
      </c>
    </row>
    <row r="47" spans="1:18" ht="12.75">
      <c r="A47" s="150" t="s">
        <v>134</v>
      </c>
      <c r="B47" s="44">
        <v>251</v>
      </c>
      <c r="C47" s="44">
        <v>2126763</v>
      </c>
      <c r="D47" s="44">
        <v>43952</v>
      </c>
      <c r="E47" s="44">
        <v>10675786</v>
      </c>
      <c r="F47" s="44">
        <v>286532</v>
      </c>
      <c r="G47" s="36" t="s">
        <v>27</v>
      </c>
      <c r="H47" s="36" t="s">
        <v>27</v>
      </c>
      <c r="I47" s="44">
        <v>269721</v>
      </c>
      <c r="J47" s="44">
        <v>5671</v>
      </c>
      <c r="K47" s="44">
        <v>172520</v>
      </c>
      <c r="L47" s="44">
        <v>3577</v>
      </c>
      <c r="M47" s="44">
        <v>2456501</v>
      </c>
      <c r="N47" s="44">
        <v>69644</v>
      </c>
      <c r="O47" s="151">
        <v>1066561</v>
      </c>
      <c r="P47" s="151">
        <v>30489</v>
      </c>
      <c r="Q47" s="151">
        <v>16768909</v>
      </c>
      <c r="R47" s="42">
        <v>139855</v>
      </c>
    </row>
    <row r="48" spans="1:18" ht="12.75">
      <c r="A48" s="42" t="s">
        <v>68</v>
      </c>
      <c r="B48" s="1">
        <v>247</v>
      </c>
      <c r="C48" s="1">
        <v>1025588</v>
      </c>
      <c r="D48" s="152">
        <v>21482</v>
      </c>
      <c r="E48" s="1">
        <v>1957856</v>
      </c>
      <c r="F48" s="1">
        <v>51516</v>
      </c>
      <c r="G48" s="36" t="s">
        <v>27</v>
      </c>
      <c r="H48" s="36" t="s">
        <v>27</v>
      </c>
      <c r="I48" s="1">
        <v>113974</v>
      </c>
      <c r="J48" s="1">
        <v>2466</v>
      </c>
      <c r="K48" s="1">
        <v>61926</v>
      </c>
      <c r="L48" s="1">
        <v>1300</v>
      </c>
      <c r="M48" s="151">
        <v>768159</v>
      </c>
      <c r="N48" s="1">
        <v>18780</v>
      </c>
      <c r="O48" s="1">
        <v>269370</v>
      </c>
      <c r="P48" s="1">
        <v>6383</v>
      </c>
      <c r="Q48" s="151">
        <v>4196873</v>
      </c>
      <c r="R48" s="1">
        <v>101925</v>
      </c>
    </row>
    <row r="49" spans="1:18" ht="12.75">
      <c r="A49" s="42" t="s">
        <v>385</v>
      </c>
      <c r="B49" s="1">
        <v>211</v>
      </c>
      <c r="C49" s="1">
        <v>90580</v>
      </c>
      <c r="D49" s="152">
        <v>2365</v>
      </c>
      <c r="E49" s="44" t="s">
        <v>27</v>
      </c>
      <c r="F49" s="44" t="s">
        <v>27</v>
      </c>
      <c r="G49" s="44" t="s">
        <v>27</v>
      </c>
      <c r="H49" s="44" t="s">
        <v>27</v>
      </c>
      <c r="I49" s="44" t="s">
        <v>27</v>
      </c>
      <c r="J49" s="44" t="s">
        <v>27</v>
      </c>
      <c r="K49" s="44" t="s">
        <v>27</v>
      </c>
      <c r="L49" s="44" t="s">
        <v>27</v>
      </c>
      <c r="M49" s="44" t="s">
        <v>27</v>
      </c>
      <c r="N49" s="44" t="s">
        <v>27</v>
      </c>
      <c r="O49" s="44" t="s">
        <v>27</v>
      </c>
      <c r="P49" s="44" t="s">
        <v>27</v>
      </c>
      <c r="Q49" s="151">
        <v>90580</v>
      </c>
      <c r="R49" s="42">
        <v>2365</v>
      </c>
    </row>
    <row r="50" spans="1:18" ht="12.75">
      <c r="A50" s="4"/>
      <c r="B50" s="46"/>
      <c r="C50" s="46"/>
      <c r="D50" s="46"/>
      <c r="E50" s="46"/>
      <c r="F50" s="46"/>
      <c r="G50" s="46"/>
      <c r="H50" s="46"/>
      <c r="I50" s="46"/>
      <c r="J50" s="46"/>
      <c r="K50" s="46"/>
      <c r="L50" s="46"/>
      <c r="M50" s="158"/>
      <c r="N50" s="46"/>
      <c r="O50" s="5"/>
      <c r="P50" s="5"/>
      <c r="Q50" s="5"/>
      <c r="R50" s="5"/>
    </row>
    <row r="51" spans="1:14" ht="12.75">
      <c r="A51" t="s">
        <v>386</v>
      </c>
      <c r="B51" s="9"/>
      <c r="C51" s="9"/>
      <c r="D51" s="9"/>
      <c r="E51" s="9"/>
      <c r="F51" s="9"/>
      <c r="G51" s="9"/>
      <c r="H51" s="9"/>
      <c r="I51" s="9"/>
      <c r="J51" t="s">
        <v>387</v>
      </c>
      <c r="K51" s="9"/>
      <c r="L51" s="9"/>
      <c r="M51" s="36"/>
      <c r="N51" s="9"/>
    </row>
    <row r="52" spans="1:14" ht="12.75">
      <c r="A52" s="217" t="s">
        <v>388</v>
      </c>
      <c r="B52" s="49"/>
      <c r="C52" s="18"/>
      <c r="D52" s="49"/>
      <c r="E52" s="49"/>
      <c r="F52" s="49"/>
      <c r="G52" s="49"/>
      <c r="H52" s="49"/>
      <c r="I52" s="49"/>
      <c r="J52" t="s">
        <v>389</v>
      </c>
      <c r="K52" s="49"/>
      <c r="L52" s="49"/>
      <c r="M52" s="158"/>
      <c r="N52" s="49"/>
    </row>
    <row r="53" spans="1:14" ht="12.75">
      <c r="A53" s="218"/>
      <c r="B53" s="48"/>
      <c r="C53" s="2"/>
      <c r="D53" s="48"/>
      <c r="E53" s="48"/>
      <c r="F53" s="48"/>
      <c r="G53" s="48"/>
      <c r="H53" s="48"/>
      <c r="I53" s="48"/>
      <c r="J53" s="2"/>
      <c r="K53" s="48"/>
      <c r="L53" s="48"/>
      <c r="M53" s="36"/>
      <c r="N53" s="48"/>
    </row>
    <row r="55" ht="12.75">
      <c r="A55" s="459" t="s">
        <v>712</v>
      </c>
    </row>
  </sheetData>
  <mergeCells count="8">
    <mergeCell ref="I3:L3"/>
    <mergeCell ref="M3:P3"/>
    <mergeCell ref="Q3:R3"/>
    <mergeCell ref="C4:D4"/>
    <mergeCell ref="E4:F4"/>
    <mergeCell ref="G4:H4"/>
    <mergeCell ref="M4:N4"/>
    <mergeCell ref="O4:P4"/>
  </mergeCells>
  <hyperlinks>
    <hyperlink ref="F1" location="'Options time series-NSE '!A1" display="Nifty Futures"/>
    <hyperlink ref="F2" location="'BSE CG'!A1" display="BSE CG "/>
    <hyperlink ref="F48" location="'Options time series-NSE '!A1" display="Stock Futures"/>
    <hyperlink ref="IV47" location="'Options time series-NSE '!A1" display="Stock Futures"/>
    <hyperlink ref="IV1" location="'BSE CG'!A1" display="BSE CG "/>
    <hyperlink ref="A55" location="Index!A1" display="Back"/>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62"/>
  <sheetViews>
    <sheetView workbookViewId="0" topLeftCell="A1">
      <selection activeCell="A62" sqref="A62"/>
    </sheetView>
  </sheetViews>
  <sheetFormatPr defaultColWidth="9.140625" defaultRowHeight="12.75"/>
  <cols>
    <col min="1" max="1" width="23.57421875" style="0" customWidth="1"/>
    <col min="3" max="4" width="10.7109375" style="0" customWidth="1"/>
    <col min="5" max="6" width="10.421875" style="0" customWidth="1"/>
    <col min="7" max="7" width="10.140625" style="0" customWidth="1"/>
    <col min="9" max="9" width="10.140625" style="0" customWidth="1"/>
    <col min="11" max="11" width="10.140625" style="0" customWidth="1"/>
    <col min="12" max="13" width="9.8515625" style="0" customWidth="1"/>
  </cols>
  <sheetData>
    <row r="1" spans="1:14" ht="12.75">
      <c r="A1" s="42" t="s">
        <v>390</v>
      </c>
      <c r="B1" s="2"/>
      <c r="C1" s="2"/>
      <c r="D1" s="2"/>
      <c r="E1" s="2"/>
      <c r="F1" s="2"/>
      <c r="G1" s="2"/>
      <c r="H1" s="2"/>
      <c r="I1" s="2"/>
      <c r="J1" s="2"/>
      <c r="K1" s="2"/>
      <c r="L1" s="2"/>
      <c r="M1" s="3"/>
      <c r="N1" s="2"/>
    </row>
    <row r="2" spans="1:14" ht="12.75">
      <c r="A2" s="4"/>
      <c r="B2" s="46"/>
      <c r="C2" s="46"/>
      <c r="D2" s="46"/>
      <c r="E2" s="46"/>
      <c r="F2" s="46"/>
      <c r="G2" s="46"/>
      <c r="H2" s="46"/>
      <c r="I2" s="46"/>
      <c r="J2" s="46"/>
      <c r="K2" s="46"/>
      <c r="L2" s="46"/>
      <c r="M2" s="158"/>
      <c r="N2" s="48"/>
    </row>
    <row r="3" spans="1:14" ht="12.75">
      <c r="A3" t="s">
        <v>197</v>
      </c>
      <c r="B3" s="3" t="s">
        <v>10</v>
      </c>
      <c r="C3" s="445" t="s">
        <v>391</v>
      </c>
      <c r="D3" s="445"/>
      <c r="E3" s="445" t="s">
        <v>392</v>
      </c>
      <c r="F3" s="445"/>
      <c r="G3" s="445" t="s">
        <v>371</v>
      </c>
      <c r="H3" s="445"/>
      <c r="I3" s="445" t="s">
        <v>373</v>
      </c>
      <c r="J3" s="445"/>
      <c r="K3" s="191" t="s">
        <v>95</v>
      </c>
      <c r="L3" s="191"/>
      <c r="M3" s="3"/>
      <c r="N3" s="2"/>
    </row>
    <row r="4" spans="1:14" ht="12.75">
      <c r="A4" s="118"/>
      <c r="B4" s="3" t="s">
        <v>205</v>
      </c>
      <c r="C4" s="35" t="s">
        <v>393</v>
      </c>
      <c r="D4" s="48"/>
      <c r="E4" s="35" t="s">
        <v>393</v>
      </c>
      <c r="F4" s="48"/>
      <c r="G4" s="35" t="s">
        <v>393</v>
      </c>
      <c r="H4" s="48"/>
      <c r="I4" s="35" t="s">
        <v>393</v>
      </c>
      <c r="J4" s="48"/>
      <c r="K4" s="35" t="s">
        <v>153</v>
      </c>
      <c r="L4" s="48"/>
      <c r="M4" s="36" t="s">
        <v>394</v>
      </c>
      <c r="N4" s="48"/>
    </row>
    <row r="5" spans="2:14" ht="12.75">
      <c r="B5" s="3" t="s">
        <v>218</v>
      </c>
      <c r="C5" s="3" t="s">
        <v>382</v>
      </c>
      <c r="D5" s="3" t="s">
        <v>383</v>
      </c>
      <c r="E5" s="3" t="s">
        <v>382</v>
      </c>
      <c r="F5" s="3" t="s">
        <v>383</v>
      </c>
      <c r="G5" s="3" t="s">
        <v>382</v>
      </c>
      <c r="H5" s="3" t="s">
        <v>383</v>
      </c>
      <c r="I5" s="3" t="s">
        <v>382</v>
      </c>
      <c r="J5" s="3" t="s">
        <v>383</v>
      </c>
      <c r="K5" s="3" t="s">
        <v>382</v>
      </c>
      <c r="L5" s="3" t="s">
        <v>200</v>
      </c>
      <c r="M5" s="3" t="s">
        <v>395</v>
      </c>
      <c r="N5" s="3"/>
    </row>
    <row r="6" spans="2:14" ht="12.75">
      <c r="B6" s="2"/>
      <c r="C6" s="3" t="s">
        <v>384</v>
      </c>
      <c r="D6" s="3" t="s">
        <v>396</v>
      </c>
      <c r="E6" s="3" t="s">
        <v>384</v>
      </c>
      <c r="F6" s="3" t="s">
        <v>396</v>
      </c>
      <c r="G6" s="3" t="s">
        <v>384</v>
      </c>
      <c r="H6" s="3" t="s">
        <v>396</v>
      </c>
      <c r="I6" s="3" t="s">
        <v>384</v>
      </c>
      <c r="J6" s="3" t="s">
        <v>396</v>
      </c>
      <c r="K6" s="3" t="s">
        <v>384</v>
      </c>
      <c r="L6" s="3" t="s">
        <v>209</v>
      </c>
      <c r="M6" s="3" t="s">
        <v>210</v>
      </c>
      <c r="N6" s="3"/>
    </row>
    <row r="7" spans="2:14" ht="12.75">
      <c r="B7" s="2"/>
      <c r="C7" s="3"/>
      <c r="D7" s="3" t="s">
        <v>384</v>
      </c>
      <c r="E7" s="3"/>
      <c r="F7" s="3" t="s">
        <v>384</v>
      </c>
      <c r="G7" s="3"/>
      <c r="H7" s="3" t="s">
        <v>384</v>
      </c>
      <c r="I7" s="3"/>
      <c r="J7" s="3" t="s">
        <v>384</v>
      </c>
      <c r="K7" s="3"/>
      <c r="L7" s="3"/>
      <c r="M7" s="3" t="s">
        <v>200</v>
      </c>
      <c r="N7" s="3"/>
    </row>
    <row r="8" spans="2:14" s="5" customFormat="1" ht="12.75">
      <c r="B8" s="133"/>
      <c r="C8" s="133"/>
      <c r="D8" s="133" t="s">
        <v>209</v>
      </c>
      <c r="E8" s="133"/>
      <c r="F8" s="133" t="s">
        <v>209</v>
      </c>
      <c r="G8" s="133"/>
      <c r="H8" s="133" t="s">
        <v>209</v>
      </c>
      <c r="I8" s="133"/>
      <c r="J8" s="133" t="s">
        <v>209</v>
      </c>
      <c r="K8" s="133"/>
      <c r="M8" s="133" t="s">
        <v>209</v>
      </c>
      <c r="N8" s="133"/>
    </row>
    <row r="9" spans="1:14" ht="12.75">
      <c r="A9" s="41" t="s">
        <v>72</v>
      </c>
      <c r="B9" s="134">
        <v>2</v>
      </c>
      <c r="C9" s="134">
        <v>3</v>
      </c>
      <c r="D9" s="134">
        <v>4</v>
      </c>
      <c r="E9" s="134">
        <v>5</v>
      </c>
      <c r="F9" s="134">
        <v>6</v>
      </c>
      <c r="G9" s="134">
        <v>7</v>
      </c>
      <c r="H9" s="134">
        <v>8</v>
      </c>
      <c r="I9" s="134">
        <v>9</v>
      </c>
      <c r="J9" s="134">
        <v>10</v>
      </c>
      <c r="K9" s="134">
        <v>11</v>
      </c>
      <c r="L9" s="134">
        <v>12</v>
      </c>
      <c r="M9" s="135">
        <v>13</v>
      </c>
      <c r="N9" s="193"/>
    </row>
    <row r="10" spans="1:14" ht="12.75">
      <c r="A10" s="136" t="s">
        <v>69</v>
      </c>
      <c r="B10" s="137"/>
      <c r="C10" s="137"/>
      <c r="D10" s="137"/>
      <c r="E10" s="137"/>
      <c r="F10" s="137"/>
      <c r="G10" s="137"/>
      <c r="H10" s="137"/>
      <c r="I10" s="137"/>
      <c r="J10" s="137"/>
      <c r="K10" s="137"/>
      <c r="L10" s="137"/>
      <c r="M10" s="138"/>
      <c r="N10" s="193"/>
    </row>
    <row r="11" spans="1:14" ht="12.75">
      <c r="A11" s="142" t="s">
        <v>397</v>
      </c>
      <c r="B11" s="143">
        <v>22</v>
      </c>
      <c r="C11" s="143">
        <v>453732</v>
      </c>
      <c r="D11" s="143">
        <v>21960</v>
      </c>
      <c r="E11" s="143">
        <v>0</v>
      </c>
      <c r="F11" s="143">
        <v>0</v>
      </c>
      <c r="G11" s="143">
        <v>0</v>
      </c>
      <c r="H11" s="143">
        <v>0</v>
      </c>
      <c r="I11" s="143">
        <v>4517</v>
      </c>
      <c r="J11" s="143">
        <v>307</v>
      </c>
      <c r="K11" s="143">
        <v>458249</v>
      </c>
      <c r="L11" s="143">
        <v>22268</v>
      </c>
      <c r="M11" s="219">
        <v>1012.2</v>
      </c>
      <c r="N11" s="38"/>
    </row>
    <row r="12" spans="1:14" ht="12.75">
      <c r="A12" s="142" t="s">
        <v>178</v>
      </c>
      <c r="B12" s="143">
        <v>22</v>
      </c>
      <c r="C12" s="143">
        <v>518986</v>
      </c>
      <c r="D12" s="143">
        <v>23962</v>
      </c>
      <c r="E12" s="143">
        <v>0</v>
      </c>
      <c r="F12" s="143">
        <v>0</v>
      </c>
      <c r="G12" s="143">
        <v>0</v>
      </c>
      <c r="H12" s="143">
        <v>0</v>
      </c>
      <c r="I12" s="143">
        <v>587</v>
      </c>
      <c r="J12" s="143">
        <v>23</v>
      </c>
      <c r="K12" s="143">
        <v>519574</v>
      </c>
      <c r="L12" s="143">
        <v>23985</v>
      </c>
      <c r="M12" s="219">
        <v>1090.2</v>
      </c>
      <c r="N12" s="38"/>
    </row>
    <row r="13" spans="1:14" s="145" customFormat="1" ht="12.75">
      <c r="A13" s="149" t="s">
        <v>115</v>
      </c>
      <c r="B13" s="143">
        <v>20</v>
      </c>
      <c r="C13" s="143">
        <v>535169</v>
      </c>
      <c r="D13" s="143">
        <v>21431</v>
      </c>
      <c r="E13" s="143">
        <v>0</v>
      </c>
      <c r="F13" s="143">
        <v>0</v>
      </c>
      <c r="G13" s="143">
        <v>0</v>
      </c>
      <c r="H13" s="143">
        <v>0</v>
      </c>
      <c r="I13" s="143">
        <v>2382</v>
      </c>
      <c r="J13" s="143">
        <v>72</v>
      </c>
      <c r="K13" s="143">
        <v>537551</v>
      </c>
      <c r="L13" s="143">
        <v>21503</v>
      </c>
      <c r="M13" s="219">
        <v>1075.2</v>
      </c>
      <c r="N13" s="38"/>
    </row>
    <row r="14" spans="1:15" ht="12.75">
      <c r="A14" s="142" t="s">
        <v>116</v>
      </c>
      <c r="B14" s="143">
        <v>22</v>
      </c>
      <c r="C14" s="143">
        <v>509557</v>
      </c>
      <c r="D14" s="143">
        <v>18784</v>
      </c>
      <c r="E14" s="143">
        <v>1</v>
      </c>
      <c r="F14" s="143">
        <v>0</v>
      </c>
      <c r="G14" s="143">
        <v>0</v>
      </c>
      <c r="H14" s="143">
        <v>0</v>
      </c>
      <c r="I14" s="143">
        <v>45098</v>
      </c>
      <c r="J14" s="143">
        <v>1227</v>
      </c>
      <c r="K14" s="143">
        <v>554657</v>
      </c>
      <c r="L14" s="143">
        <v>20011</v>
      </c>
      <c r="M14" s="219">
        <v>909.6</v>
      </c>
      <c r="N14" s="38"/>
      <c r="O14" s="145"/>
    </row>
    <row r="15" spans="1:14" ht="13.5" customHeight="1">
      <c r="A15" s="142" t="s">
        <v>117</v>
      </c>
      <c r="B15" s="143">
        <v>22</v>
      </c>
      <c r="C15" s="143">
        <v>478325</v>
      </c>
      <c r="D15" s="143">
        <v>18211</v>
      </c>
      <c r="E15" s="143">
        <v>1</v>
      </c>
      <c r="F15" s="143">
        <v>0.04</v>
      </c>
      <c r="G15" s="143">
        <v>0</v>
      </c>
      <c r="H15" s="143">
        <v>0</v>
      </c>
      <c r="I15" s="143">
        <v>86279</v>
      </c>
      <c r="J15" s="143">
        <v>2234</v>
      </c>
      <c r="K15" s="143">
        <v>564606</v>
      </c>
      <c r="L15" s="143">
        <v>20446</v>
      </c>
      <c r="M15" s="219">
        <v>929.4</v>
      </c>
      <c r="N15" s="193"/>
    </row>
    <row r="16" spans="1:14" ht="12.75">
      <c r="A16" s="142" t="s">
        <v>118</v>
      </c>
      <c r="B16" s="143">
        <v>22</v>
      </c>
      <c r="C16" s="143">
        <v>462258</v>
      </c>
      <c r="D16" s="143">
        <v>16566</v>
      </c>
      <c r="E16" s="143">
        <v>569</v>
      </c>
      <c r="F16" s="143">
        <v>20.7</v>
      </c>
      <c r="G16" s="143">
        <v>0</v>
      </c>
      <c r="H16" s="143">
        <v>0</v>
      </c>
      <c r="I16" s="143">
        <v>4522</v>
      </c>
      <c r="J16" s="143">
        <v>1161</v>
      </c>
      <c r="K16" s="143">
        <v>508258</v>
      </c>
      <c r="L16" s="143">
        <v>17755</v>
      </c>
      <c r="M16" s="219">
        <v>845.5</v>
      </c>
      <c r="N16" s="193"/>
    </row>
    <row r="17" spans="1:14" ht="12.75">
      <c r="A17" s="220" t="s">
        <v>119</v>
      </c>
      <c r="B17" s="121">
        <v>21</v>
      </c>
      <c r="C17" s="121">
        <v>444174</v>
      </c>
      <c r="D17" s="121">
        <v>15764</v>
      </c>
      <c r="E17" s="121">
        <v>0</v>
      </c>
      <c r="F17" s="121">
        <v>0</v>
      </c>
      <c r="G17" s="121">
        <v>0</v>
      </c>
      <c r="H17" s="214">
        <v>0</v>
      </c>
      <c r="I17" s="121">
        <v>50068</v>
      </c>
      <c r="J17" s="214">
        <v>1252</v>
      </c>
      <c r="K17" s="121">
        <v>494245</v>
      </c>
      <c r="L17" s="214">
        <v>17016</v>
      </c>
      <c r="M17" s="221">
        <v>810.3</v>
      </c>
      <c r="N17" s="38"/>
    </row>
    <row r="18" spans="1:14" ht="12.75">
      <c r="A18" s="142" t="s">
        <v>120</v>
      </c>
      <c r="B18" s="143">
        <v>20</v>
      </c>
      <c r="C18" s="143">
        <v>428036</v>
      </c>
      <c r="D18" s="143">
        <v>14385</v>
      </c>
      <c r="E18" s="143">
        <v>0</v>
      </c>
      <c r="F18" s="143">
        <v>0</v>
      </c>
      <c r="G18" s="143">
        <v>0</v>
      </c>
      <c r="H18" s="143">
        <v>0</v>
      </c>
      <c r="I18" s="143">
        <v>55296</v>
      </c>
      <c r="J18" s="143">
        <v>1200</v>
      </c>
      <c r="K18" s="143">
        <v>483332</v>
      </c>
      <c r="L18" s="143">
        <v>15585</v>
      </c>
      <c r="M18" s="219">
        <v>794.25</v>
      </c>
      <c r="N18" s="38"/>
    </row>
    <row r="19" spans="1:14" s="42" customFormat="1" ht="12.75">
      <c r="A19" s="136" t="s">
        <v>63</v>
      </c>
      <c r="B19" s="140">
        <v>249</v>
      </c>
      <c r="C19" s="140">
        <v>1638779</v>
      </c>
      <c r="D19" s="140">
        <v>55491</v>
      </c>
      <c r="E19" s="140">
        <v>0</v>
      </c>
      <c r="F19" s="140">
        <v>0</v>
      </c>
      <c r="G19" s="140">
        <v>0</v>
      </c>
      <c r="H19" s="140">
        <v>0</v>
      </c>
      <c r="I19" s="140">
        <v>142428</v>
      </c>
      <c r="J19" s="140">
        <v>3515</v>
      </c>
      <c r="K19" s="140">
        <v>1781220</v>
      </c>
      <c r="L19" s="140">
        <v>59007</v>
      </c>
      <c r="M19" s="222">
        <v>236.97</v>
      </c>
      <c r="N19" s="152"/>
    </row>
    <row r="20" spans="1:14" s="42" customFormat="1" ht="12.75">
      <c r="A20" s="136"/>
      <c r="B20" s="140"/>
      <c r="C20" s="140"/>
      <c r="D20" s="140"/>
      <c r="E20" s="140"/>
      <c r="F20" s="140"/>
      <c r="G20" s="140"/>
      <c r="H20" s="140"/>
      <c r="I20" s="140"/>
      <c r="J20" s="140"/>
      <c r="K20" s="140"/>
      <c r="L20" s="140"/>
      <c r="M20" s="222"/>
      <c r="N20" s="152"/>
    </row>
    <row r="21" spans="1:14" ht="12.75">
      <c r="A21" s="149" t="s">
        <v>398</v>
      </c>
      <c r="B21" s="143">
        <v>21</v>
      </c>
      <c r="C21" s="143">
        <v>486658</v>
      </c>
      <c r="D21" s="143">
        <v>15612</v>
      </c>
      <c r="E21" s="143">
        <v>0</v>
      </c>
      <c r="F21" s="143">
        <v>0</v>
      </c>
      <c r="G21" s="143">
        <v>0</v>
      </c>
      <c r="H21" s="143">
        <v>0</v>
      </c>
      <c r="I21" s="143">
        <v>59833</v>
      </c>
      <c r="J21" s="143">
        <v>1188</v>
      </c>
      <c r="K21" s="143">
        <v>546491</v>
      </c>
      <c r="L21" s="143">
        <v>16800</v>
      </c>
      <c r="M21" s="219">
        <v>800</v>
      </c>
      <c r="N21" s="193"/>
    </row>
    <row r="22" spans="1:16" ht="12.75">
      <c r="A22" s="149" t="s">
        <v>350</v>
      </c>
      <c r="B22" s="143">
        <v>19</v>
      </c>
      <c r="C22" s="143">
        <v>341721</v>
      </c>
      <c r="D22" s="143">
        <v>12116</v>
      </c>
      <c r="E22" s="143">
        <v>0</v>
      </c>
      <c r="F22" s="143">
        <v>0</v>
      </c>
      <c r="G22" s="143">
        <v>0</v>
      </c>
      <c r="H22" s="143">
        <v>0</v>
      </c>
      <c r="I22" s="143">
        <v>50949</v>
      </c>
      <c r="J22" s="143">
        <v>1073</v>
      </c>
      <c r="K22" s="143">
        <v>392670</v>
      </c>
      <c r="L22" s="143">
        <v>13189</v>
      </c>
      <c r="M22" s="219">
        <v>1270.6</v>
      </c>
      <c r="N22" s="38"/>
      <c r="O22" s="121"/>
      <c r="P22" s="121"/>
    </row>
    <row r="23" spans="1:16" ht="12.75">
      <c r="A23" s="142" t="s">
        <v>351</v>
      </c>
      <c r="B23" s="143">
        <v>20</v>
      </c>
      <c r="C23" s="143">
        <v>283781</v>
      </c>
      <c r="D23" s="143">
        <v>9932</v>
      </c>
      <c r="E23" s="143">
        <v>0</v>
      </c>
      <c r="F23" s="143">
        <v>0</v>
      </c>
      <c r="G23" s="143">
        <v>0</v>
      </c>
      <c r="H23" s="143">
        <v>0</v>
      </c>
      <c r="I23" s="143">
        <v>25539</v>
      </c>
      <c r="J23" s="143">
        <v>1020.2</v>
      </c>
      <c r="K23" s="143">
        <v>309320</v>
      </c>
      <c r="L23" s="143">
        <v>10953</v>
      </c>
      <c r="M23" s="219">
        <v>547.7</v>
      </c>
      <c r="N23" s="38"/>
      <c r="O23" s="145"/>
      <c r="P23" s="121"/>
    </row>
    <row r="24" spans="1:16" ht="12.75">
      <c r="A24" s="142" t="s">
        <v>352</v>
      </c>
      <c r="B24" s="143">
        <v>20</v>
      </c>
      <c r="C24" s="143">
        <v>271796</v>
      </c>
      <c r="D24" s="143">
        <v>9270</v>
      </c>
      <c r="E24" s="143">
        <v>0</v>
      </c>
      <c r="F24" s="143">
        <v>0</v>
      </c>
      <c r="G24" s="143">
        <v>0</v>
      </c>
      <c r="H24" s="143">
        <v>0</v>
      </c>
      <c r="I24" s="143">
        <v>6092</v>
      </c>
      <c r="J24" s="194">
        <v>233.6</v>
      </c>
      <c r="K24" s="143">
        <v>277888</v>
      </c>
      <c r="L24" s="143">
        <v>9504</v>
      </c>
      <c r="M24" s="219">
        <f>L24/B24</f>
        <v>475.2</v>
      </c>
      <c r="N24" s="38"/>
      <c r="O24" s="121"/>
      <c r="P24" s="121"/>
    </row>
    <row r="25" spans="1:16" ht="12.75">
      <c r="A25" s="142" t="s">
        <v>353</v>
      </c>
      <c r="B25" s="143">
        <v>22</v>
      </c>
      <c r="C25" s="143">
        <v>236049</v>
      </c>
      <c r="D25" s="143">
        <v>7986</v>
      </c>
      <c r="E25" s="143">
        <v>0</v>
      </c>
      <c r="F25" s="143">
        <v>0</v>
      </c>
      <c r="G25" s="143">
        <v>0</v>
      </c>
      <c r="H25" s="143">
        <v>0</v>
      </c>
      <c r="I25" s="143">
        <v>2</v>
      </c>
      <c r="J25" s="194">
        <v>0.1</v>
      </c>
      <c r="K25" s="143">
        <v>236051</v>
      </c>
      <c r="L25" s="143">
        <v>7986</v>
      </c>
      <c r="M25" s="219">
        <v>363</v>
      </c>
      <c r="N25" s="38"/>
      <c r="O25" s="121"/>
      <c r="P25" s="121"/>
    </row>
    <row r="26" spans="1:16" ht="12.75">
      <c r="A26" s="142" t="s">
        <v>179</v>
      </c>
      <c r="B26" s="143">
        <v>20</v>
      </c>
      <c r="C26" s="143">
        <v>6166</v>
      </c>
      <c r="D26" s="143">
        <v>196</v>
      </c>
      <c r="E26" s="143">
        <v>0</v>
      </c>
      <c r="F26" s="143">
        <v>0</v>
      </c>
      <c r="G26" s="143">
        <v>0</v>
      </c>
      <c r="H26" s="143">
        <v>0</v>
      </c>
      <c r="I26" s="143">
        <v>4</v>
      </c>
      <c r="J26" s="194">
        <v>0.1</v>
      </c>
      <c r="K26" s="143">
        <v>6170</v>
      </c>
      <c r="L26" s="143">
        <v>196.06</v>
      </c>
      <c r="M26" s="219">
        <v>9.8</v>
      </c>
      <c r="N26" s="38"/>
      <c r="O26" s="121"/>
      <c r="P26" s="121"/>
    </row>
    <row r="27" spans="1:16" ht="12.75">
      <c r="A27" s="142" t="s">
        <v>354</v>
      </c>
      <c r="B27" s="143">
        <v>21</v>
      </c>
      <c r="C27" s="143">
        <v>8902</v>
      </c>
      <c r="D27" s="143">
        <v>265</v>
      </c>
      <c r="E27" s="143">
        <v>0</v>
      </c>
      <c r="F27" s="143">
        <v>0</v>
      </c>
      <c r="G27" s="143">
        <v>0</v>
      </c>
      <c r="H27" s="143">
        <v>0</v>
      </c>
      <c r="I27" s="143">
        <v>0</v>
      </c>
      <c r="J27" s="194">
        <v>0</v>
      </c>
      <c r="K27" s="143">
        <v>8902</v>
      </c>
      <c r="L27" s="143">
        <v>265</v>
      </c>
      <c r="M27" s="219">
        <v>12.6</v>
      </c>
      <c r="N27" s="38"/>
      <c r="O27" s="145"/>
      <c r="P27" s="145"/>
    </row>
    <row r="28" spans="1:14" ht="12.75">
      <c r="A28" s="142" t="s">
        <v>355</v>
      </c>
      <c r="B28" s="143">
        <v>22</v>
      </c>
      <c r="C28" s="143">
        <v>2357</v>
      </c>
      <c r="D28" s="143">
        <v>68.4</v>
      </c>
      <c r="E28" s="143">
        <v>0.11</v>
      </c>
      <c r="F28" s="143">
        <v>0</v>
      </c>
      <c r="G28" s="143">
        <v>0</v>
      </c>
      <c r="H28" s="143">
        <v>0</v>
      </c>
      <c r="I28" s="143">
        <v>0</v>
      </c>
      <c r="J28" s="194">
        <v>0</v>
      </c>
      <c r="K28" s="143">
        <v>2362</v>
      </c>
      <c r="L28" s="143">
        <v>68.51</v>
      </c>
      <c r="M28" s="219">
        <v>3</v>
      </c>
      <c r="N28" s="193"/>
    </row>
    <row r="29" spans="1:14" ht="12.75">
      <c r="A29" s="142" t="s">
        <v>356</v>
      </c>
      <c r="B29" s="143">
        <v>21</v>
      </c>
      <c r="C29" s="143">
        <v>979</v>
      </c>
      <c r="D29" s="143">
        <v>26</v>
      </c>
      <c r="E29" s="143">
        <v>2</v>
      </c>
      <c r="F29" s="143">
        <v>0.06</v>
      </c>
      <c r="G29" s="143">
        <v>0</v>
      </c>
      <c r="H29" s="143">
        <v>0</v>
      </c>
      <c r="I29" s="143">
        <v>9</v>
      </c>
      <c r="J29" s="194">
        <v>0.23</v>
      </c>
      <c r="K29" s="143">
        <v>996</v>
      </c>
      <c r="L29" s="143">
        <v>26</v>
      </c>
      <c r="M29" s="219">
        <v>1</v>
      </c>
      <c r="N29" s="193"/>
    </row>
    <row r="30" spans="1:15" ht="12.75">
      <c r="A30" s="142" t="s">
        <v>130</v>
      </c>
      <c r="B30" s="143">
        <v>23</v>
      </c>
      <c r="C30" s="143">
        <v>346</v>
      </c>
      <c r="D30" s="143">
        <v>18</v>
      </c>
      <c r="E30" s="143">
        <v>0</v>
      </c>
      <c r="F30" s="143">
        <v>0</v>
      </c>
      <c r="G30" s="143">
        <v>0</v>
      </c>
      <c r="H30" s="143">
        <v>0</v>
      </c>
      <c r="I30" s="143">
        <v>0</v>
      </c>
      <c r="J30" s="194">
        <v>0</v>
      </c>
      <c r="K30" s="143">
        <v>346</v>
      </c>
      <c r="L30" s="143">
        <v>17.64</v>
      </c>
      <c r="M30" s="219">
        <v>0</v>
      </c>
      <c r="N30" s="38"/>
      <c r="O30" s="121"/>
    </row>
    <row r="31" spans="1:15" ht="12.75">
      <c r="A31" s="142" t="s">
        <v>131</v>
      </c>
      <c r="B31" s="143">
        <v>22</v>
      </c>
      <c r="C31" s="143">
        <v>0</v>
      </c>
      <c r="D31" s="143">
        <v>0</v>
      </c>
      <c r="E31" s="143">
        <v>0</v>
      </c>
      <c r="F31" s="143">
        <v>0</v>
      </c>
      <c r="G31" s="143">
        <v>0</v>
      </c>
      <c r="H31" s="143">
        <v>0</v>
      </c>
      <c r="I31" s="143">
        <v>0</v>
      </c>
      <c r="J31" s="194">
        <v>0</v>
      </c>
      <c r="K31" s="143">
        <v>0</v>
      </c>
      <c r="L31" s="143">
        <v>0</v>
      </c>
      <c r="M31" s="219">
        <v>0</v>
      </c>
      <c r="N31" s="38"/>
      <c r="O31" s="121"/>
    </row>
    <row r="32" spans="1:15" ht="12.75">
      <c r="A32" s="142" t="s">
        <v>132</v>
      </c>
      <c r="B32" s="143">
        <v>18</v>
      </c>
      <c r="C32" s="143">
        <v>24</v>
      </c>
      <c r="D32" s="143">
        <v>1.4</v>
      </c>
      <c r="E32" s="143">
        <v>0</v>
      </c>
      <c r="F32" s="143">
        <v>0</v>
      </c>
      <c r="G32" s="143">
        <v>0</v>
      </c>
      <c r="H32" s="143">
        <v>0</v>
      </c>
      <c r="I32" s="143">
        <v>0</v>
      </c>
      <c r="J32" s="194">
        <v>0</v>
      </c>
      <c r="K32" s="143">
        <v>24</v>
      </c>
      <c r="L32" s="143">
        <v>1.4</v>
      </c>
      <c r="M32" s="219">
        <v>0</v>
      </c>
      <c r="N32" s="38"/>
      <c r="O32" s="121"/>
    </row>
    <row r="33" spans="1:15" ht="12.75">
      <c r="A33" s="142"/>
      <c r="B33" s="143"/>
      <c r="C33" s="143"/>
      <c r="D33" s="143"/>
      <c r="E33" s="143"/>
      <c r="F33" s="143"/>
      <c r="G33" s="143"/>
      <c r="H33" s="143"/>
      <c r="I33" s="143"/>
      <c r="J33" s="194"/>
      <c r="K33" s="143"/>
      <c r="L33" s="143"/>
      <c r="M33" s="219"/>
      <c r="N33" s="38"/>
      <c r="O33" s="121"/>
    </row>
    <row r="34" spans="1:15" ht="12.75">
      <c r="A34" s="136" t="s">
        <v>64</v>
      </c>
      <c r="B34" s="140">
        <f aca="true" t="shared" si="0" ref="B34:L34">SUM(B36:B47)</f>
        <v>251</v>
      </c>
      <c r="C34" s="140">
        <f t="shared" si="0"/>
        <v>12</v>
      </c>
      <c r="D34" s="140">
        <f t="shared" si="0"/>
        <v>5</v>
      </c>
      <c r="E34" s="140">
        <f t="shared" si="0"/>
        <v>100</v>
      </c>
      <c r="F34" s="140">
        <f t="shared" si="0"/>
        <v>320</v>
      </c>
      <c r="G34" s="140">
        <f t="shared" si="0"/>
        <v>2</v>
      </c>
      <c r="H34" s="140">
        <f t="shared" si="0"/>
        <v>0.14</v>
      </c>
      <c r="I34" s="140">
        <f t="shared" si="0"/>
        <v>12</v>
      </c>
      <c r="J34" s="195">
        <f t="shared" si="0"/>
        <v>0.45</v>
      </c>
      <c r="K34" s="140">
        <f t="shared" si="0"/>
        <v>203</v>
      </c>
      <c r="L34" s="140">
        <f t="shared" si="0"/>
        <v>325.54</v>
      </c>
      <c r="M34" s="222">
        <v>1.3</v>
      </c>
      <c r="N34" s="199"/>
      <c r="O34" s="42"/>
    </row>
    <row r="35" spans="1:15" ht="12.75">
      <c r="A35" s="136"/>
      <c r="B35" s="140"/>
      <c r="C35" s="140"/>
      <c r="D35" s="140"/>
      <c r="E35" s="140"/>
      <c r="F35" s="140"/>
      <c r="G35" s="140"/>
      <c r="H35" s="140"/>
      <c r="I35" s="140"/>
      <c r="J35" s="195"/>
      <c r="K35" s="140"/>
      <c r="L35" s="140"/>
      <c r="M35" s="222"/>
      <c r="N35" s="199"/>
      <c r="O35" s="42"/>
    </row>
    <row r="36" spans="1:14" ht="12.75">
      <c r="A36" s="142" t="s">
        <v>357</v>
      </c>
      <c r="B36" s="143">
        <v>22</v>
      </c>
      <c r="C36" s="143">
        <v>11</v>
      </c>
      <c r="D36" s="143">
        <v>4.95</v>
      </c>
      <c r="E36" s="143">
        <v>0</v>
      </c>
      <c r="F36" s="143">
        <v>0</v>
      </c>
      <c r="G36" s="143">
        <v>2</v>
      </c>
      <c r="H36" s="143">
        <v>0.1</v>
      </c>
      <c r="I36" s="143">
        <v>11</v>
      </c>
      <c r="J36" s="194">
        <v>0.45</v>
      </c>
      <c r="K36" s="143">
        <v>101</v>
      </c>
      <c r="L36" s="143">
        <v>5.49</v>
      </c>
      <c r="M36" s="219">
        <v>0</v>
      </c>
      <c r="N36" s="38"/>
    </row>
    <row r="37" spans="1:15" ht="12.75">
      <c r="A37" s="142" t="s">
        <v>314</v>
      </c>
      <c r="B37" s="143">
        <v>19</v>
      </c>
      <c r="C37" s="143">
        <v>1</v>
      </c>
      <c r="D37" s="143">
        <v>0.05</v>
      </c>
      <c r="E37" s="143">
        <v>0</v>
      </c>
      <c r="F37" s="143">
        <v>0</v>
      </c>
      <c r="G37" s="143">
        <v>0</v>
      </c>
      <c r="H37" s="143">
        <v>0.04</v>
      </c>
      <c r="I37" s="143">
        <v>1</v>
      </c>
      <c r="J37" s="194">
        <v>0</v>
      </c>
      <c r="K37" s="143">
        <v>2</v>
      </c>
      <c r="L37" s="143">
        <v>0.05</v>
      </c>
      <c r="M37" s="219">
        <v>0</v>
      </c>
      <c r="N37" s="38"/>
      <c r="O37" s="121"/>
    </row>
    <row r="38" spans="1:15" ht="12.75">
      <c r="A38" s="142" t="s">
        <v>315</v>
      </c>
      <c r="B38" s="143">
        <v>20</v>
      </c>
      <c r="C38" s="143">
        <v>0</v>
      </c>
      <c r="D38" s="143">
        <v>0</v>
      </c>
      <c r="E38" s="143">
        <v>0</v>
      </c>
      <c r="F38" s="143">
        <v>0</v>
      </c>
      <c r="G38" s="143">
        <v>0</v>
      </c>
      <c r="H38" s="143">
        <v>0</v>
      </c>
      <c r="I38" s="143">
        <v>0</v>
      </c>
      <c r="J38" s="194">
        <v>0</v>
      </c>
      <c r="K38" s="143">
        <v>0</v>
      </c>
      <c r="L38" s="143">
        <v>0</v>
      </c>
      <c r="M38" s="219">
        <v>0</v>
      </c>
      <c r="N38" s="38"/>
      <c r="O38" s="121"/>
    </row>
    <row r="39" spans="1:15" ht="12.75">
      <c r="A39" s="142" t="s">
        <v>316</v>
      </c>
      <c r="B39" s="143">
        <v>22</v>
      </c>
      <c r="C39" s="143">
        <v>0</v>
      </c>
      <c r="D39" s="143">
        <v>0</v>
      </c>
      <c r="E39" s="143">
        <v>0</v>
      </c>
      <c r="F39" s="143">
        <v>0</v>
      </c>
      <c r="G39" s="143">
        <v>0</v>
      </c>
      <c r="H39" s="143">
        <v>0</v>
      </c>
      <c r="I39" s="143">
        <v>0</v>
      </c>
      <c r="J39" s="194">
        <v>0</v>
      </c>
      <c r="K39" s="143">
        <v>0</v>
      </c>
      <c r="L39" s="143">
        <v>0</v>
      </c>
      <c r="M39" s="219">
        <v>0</v>
      </c>
      <c r="N39" s="38"/>
      <c r="O39" s="121"/>
    </row>
    <row r="40" spans="1:14" ht="12.75">
      <c r="A40" s="142" t="s">
        <v>317</v>
      </c>
      <c r="B40" s="143">
        <v>20</v>
      </c>
      <c r="C40" s="143">
        <v>0</v>
      </c>
      <c r="D40" s="143">
        <v>0</v>
      </c>
      <c r="E40" s="143">
        <v>0</v>
      </c>
      <c r="F40" s="143">
        <v>0</v>
      </c>
      <c r="G40" s="143">
        <v>0</v>
      </c>
      <c r="H40" s="143">
        <v>0</v>
      </c>
      <c r="I40" s="143">
        <v>0</v>
      </c>
      <c r="J40" s="194">
        <v>0</v>
      </c>
      <c r="K40" s="143">
        <v>0</v>
      </c>
      <c r="L40" s="143">
        <v>0</v>
      </c>
      <c r="M40" s="219">
        <v>0</v>
      </c>
      <c r="N40" s="193"/>
    </row>
    <row r="41" spans="1:14" ht="12.75">
      <c r="A41" s="142" t="s">
        <v>318</v>
      </c>
      <c r="B41" s="143">
        <v>20</v>
      </c>
      <c r="C41" s="143">
        <v>0</v>
      </c>
      <c r="D41" s="143">
        <v>0</v>
      </c>
      <c r="E41" s="143">
        <v>0</v>
      </c>
      <c r="F41" s="143">
        <v>0</v>
      </c>
      <c r="G41" s="143">
        <v>0</v>
      </c>
      <c r="H41" s="143">
        <v>0</v>
      </c>
      <c r="I41" s="143">
        <v>0</v>
      </c>
      <c r="J41" s="194">
        <v>0</v>
      </c>
      <c r="K41" s="143">
        <v>0</v>
      </c>
      <c r="L41" s="143">
        <v>0</v>
      </c>
      <c r="M41" s="219">
        <v>0</v>
      </c>
      <c r="N41" s="193"/>
    </row>
    <row r="42" spans="1:14" ht="12.75">
      <c r="A42" s="142" t="s">
        <v>319</v>
      </c>
      <c r="B42" s="143">
        <v>21</v>
      </c>
      <c r="C42" s="143">
        <v>0</v>
      </c>
      <c r="D42" s="143">
        <v>0</v>
      </c>
      <c r="E42" s="143">
        <v>0</v>
      </c>
      <c r="F42" s="143">
        <v>0</v>
      </c>
      <c r="G42" s="143">
        <v>0</v>
      </c>
      <c r="H42" s="143">
        <v>0</v>
      </c>
      <c r="I42" s="143">
        <v>0</v>
      </c>
      <c r="J42" s="194">
        <v>0</v>
      </c>
      <c r="K42" s="143">
        <v>0</v>
      </c>
      <c r="L42" s="143">
        <v>0</v>
      </c>
      <c r="M42" s="219">
        <v>0</v>
      </c>
      <c r="N42" s="193"/>
    </row>
    <row r="43" spans="1:14" ht="12.75">
      <c r="A43" s="142" t="s">
        <v>320</v>
      </c>
      <c r="B43" s="143">
        <v>22</v>
      </c>
      <c r="C43" s="143">
        <v>0</v>
      </c>
      <c r="D43" s="143">
        <v>0</v>
      </c>
      <c r="E43" s="143">
        <v>0</v>
      </c>
      <c r="F43" s="143">
        <v>0</v>
      </c>
      <c r="G43" s="143">
        <v>0</v>
      </c>
      <c r="H43" s="143">
        <v>0</v>
      </c>
      <c r="I43" s="143">
        <v>0</v>
      </c>
      <c r="J43" s="194">
        <v>0</v>
      </c>
      <c r="K43" s="143">
        <v>0</v>
      </c>
      <c r="L43" s="143">
        <v>0</v>
      </c>
      <c r="M43" s="219">
        <v>0</v>
      </c>
      <c r="N43" s="193"/>
    </row>
    <row r="44" spans="1:14" ht="12.75">
      <c r="A44" s="142" t="s">
        <v>321</v>
      </c>
      <c r="B44" s="143">
        <v>20</v>
      </c>
      <c r="C44" s="143">
        <v>0</v>
      </c>
      <c r="D44" s="143">
        <v>0</v>
      </c>
      <c r="E44" s="143">
        <v>0</v>
      </c>
      <c r="F44" s="143">
        <v>0</v>
      </c>
      <c r="G44" s="143">
        <v>0</v>
      </c>
      <c r="H44" s="143">
        <v>0</v>
      </c>
      <c r="I44" s="143">
        <v>0</v>
      </c>
      <c r="J44" s="194">
        <v>0</v>
      </c>
      <c r="K44" s="143">
        <v>0</v>
      </c>
      <c r="L44" s="143">
        <v>0</v>
      </c>
      <c r="M44" s="219">
        <v>0</v>
      </c>
      <c r="N44" s="193"/>
    </row>
    <row r="45" spans="1:14" ht="12.75">
      <c r="A45" s="142" t="s">
        <v>322</v>
      </c>
      <c r="B45" s="143">
        <v>23</v>
      </c>
      <c r="C45" s="143">
        <v>0</v>
      </c>
      <c r="D45" s="143">
        <v>0</v>
      </c>
      <c r="E45" s="143">
        <v>0</v>
      </c>
      <c r="F45" s="143">
        <v>0</v>
      </c>
      <c r="G45" s="143">
        <v>0</v>
      </c>
      <c r="H45" s="143">
        <v>0</v>
      </c>
      <c r="I45" s="143">
        <v>0</v>
      </c>
      <c r="J45" s="194">
        <v>0</v>
      </c>
      <c r="K45" s="143">
        <v>0</v>
      </c>
      <c r="L45" s="143">
        <v>0</v>
      </c>
      <c r="M45" s="219">
        <v>0</v>
      </c>
      <c r="N45" s="38"/>
    </row>
    <row r="46" spans="1:14" ht="12.75">
      <c r="A46" s="142" t="s">
        <v>323</v>
      </c>
      <c r="B46" s="143">
        <v>22</v>
      </c>
      <c r="C46" s="143">
        <v>0</v>
      </c>
      <c r="D46" s="143">
        <v>0</v>
      </c>
      <c r="E46" s="143">
        <v>0</v>
      </c>
      <c r="F46" s="143">
        <v>0</v>
      </c>
      <c r="G46" s="58" t="s">
        <v>27</v>
      </c>
      <c r="H46" s="58" t="s">
        <v>27</v>
      </c>
      <c r="I46" s="143">
        <v>0</v>
      </c>
      <c r="J46" s="194">
        <v>0</v>
      </c>
      <c r="K46" s="143">
        <v>0</v>
      </c>
      <c r="L46" s="143">
        <v>0</v>
      </c>
      <c r="M46" s="194">
        <v>0</v>
      </c>
      <c r="N46" s="193"/>
    </row>
    <row r="47" spans="1:14" ht="12.75">
      <c r="A47" s="223" t="s">
        <v>324</v>
      </c>
      <c r="B47" s="58">
        <v>20</v>
      </c>
      <c r="C47" s="58">
        <v>0</v>
      </c>
      <c r="D47" s="58">
        <v>0</v>
      </c>
      <c r="E47" s="58">
        <v>100</v>
      </c>
      <c r="F47" s="58">
        <v>320</v>
      </c>
      <c r="G47" s="58" t="s">
        <v>27</v>
      </c>
      <c r="H47" s="58" t="s">
        <v>27</v>
      </c>
      <c r="I47" s="58">
        <v>0</v>
      </c>
      <c r="J47" s="59">
        <v>0</v>
      </c>
      <c r="K47" s="58">
        <v>100</v>
      </c>
      <c r="L47" s="58">
        <v>320</v>
      </c>
      <c r="M47" s="219">
        <v>16</v>
      </c>
      <c r="N47" s="24"/>
    </row>
    <row r="48" spans="1:14" ht="12.75">
      <c r="A48" s="223"/>
      <c r="B48" s="58"/>
      <c r="C48" s="58"/>
      <c r="D48" s="58"/>
      <c r="E48" s="58"/>
      <c r="F48" s="58"/>
      <c r="G48" s="58"/>
      <c r="H48" s="58"/>
      <c r="I48" s="58"/>
      <c r="J48" s="59"/>
      <c r="K48" s="58"/>
      <c r="L48" s="58"/>
      <c r="M48" s="219"/>
      <c r="N48" s="24"/>
    </row>
    <row r="49" spans="1:14" ht="12.75">
      <c r="A49" s="136" t="s">
        <v>63</v>
      </c>
      <c r="B49" s="140">
        <v>249</v>
      </c>
      <c r="C49" s="140">
        <v>1638779</v>
      </c>
      <c r="D49" s="140">
        <v>55491</v>
      </c>
      <c r="E49" s="140">
        <v>0</v>
      </c>
      <c r="F49" s="140">
        <v>0</v>
      </c>
      <c r="G49" s="140">
        <v>0</v>
      </c>
      <c r="H49" s="140">
        <v>0</v>
      </c>
      <c r="I49" s="140">
        <v>142428</v>
      </c>
      <c r="J49" s="140">
        <v>3515</v>
      </c>
      <c r="K49" s="140">
        <v>1781220</v>
      </c>
      <c r="L49" s="140">
        <v>59007</v>
      </c>
      <c r="M49" s="222">
        <v>236.97</v>
      </c>
      <c r="N49" s="24"/>
    </row>
    <row r="50" spans="1:15" ht="12.75">
      <c r="A50" s="136" t="s">
        <v>64</v>
      </c>
      <c r="B50" s="140">
        <f aca="true" t="shared" si="1" ref="B50:L50">SUM(B51:B59)</f>
        <v>1005</v>
      </c>
      <c r="C50" s="140">
        <f t="shared" si="1"/>
        <v>886949</v>
      </c>
      <c r="D50" s="140">
        <f t="shared" si="1"/>
        <v>23258.92</v>
      </c>
      <c r="E50" s="140">
        <f t="shared" si="1"/>
        <v>50508</v>
      </c>
      <c r="F50" s="140">
        <f t="shared" si="1"/>
        <v>1551.33</v>
      </c>
      <c r="G50" s="140">
        <f t="shared" si="1"/>
        <v>14090</v>
      </c>
      <c r="H50" s="140">
        <f t="shared" si="1"/>
        <v>468.45000000000005</v>
      </c>
      <c r="I50" s="140">
        <f t="shared" si="1"/>
        <v>178748</v>
      </c>
      <c r="J50" s="195">
        <f t="shared" si="1"/>
        <v>6480.84</v>
      </c>
      <c r="K50" s="140">
        <f t="shared" si="1"/>
        <v>1157594</v>
      </c>
      <c r="L50" s="140">
        <f t="shared" si="1"/>
        <v>32965.22</v>
      </c>
      <c r="M50" s="222">
        <v>1.3</v>
      </c>
      <c r="N50" s="199"/>
      <c r="O50" s="42"/>
    </row>
    <row r="51" spans="1:14" ht="12.75">
      <c r="A51" s="150" t="s">
        <v>65</v>
      </c>
      <c r="B51" s="153">
        <v>253</v>
      </c>
      <c r="C51" s="153">
        <v>449630</v>
      </c>
      <c r="D51" s="153">
        <v>13600</v>
      </c>
      <c r="E51" s="153">
        <v>48065</v>
      </c>
      <c r="F51" s="153">
        <v>1471</v>
      </c>
      <c r="G51" s="154" t="s">
        <v>27</v>
      </c>
      <c r="H51" s="154" t="s">
        <v>27</v>
      </c>
      <c r="I51" s="153">
        <v>6725</v>
      </c>
      <c r="J51" s="153">
        <v>213</v>
      </c>
      <c r="K51" s="153">
        <v>531719</v>
      </c>
      <c r="L51" s="153">
        <v>16112</v>
      </c>
      <c r="M51" s="222">
        <f>(L51/B51)</f>
        <v>63.683794466403164</v>
      </c>
      <c r="N51" s="2"/>
    </row>
    <row r="52" spans="1:14" ht="12.75">
      <c r="A52" s="150" t="s">
        <v>66</v>
      </c>
      <c r="B52" s="44">
        <v>254</v>
      </c>
      <c r="C52" s="44">
        <v>246443</v>
      </c>
      <c r="D52" s="170">
        <v>6571.6</v>
      </c>
      <c r="E52" s="44">
        <v>1</v>
      </c>
      <c r="F52" s="170">
        <v>0.03</v>
      </c>
      <c r="G52" s="44">
        <v>7621</v>
      </c>
      <c r="H52" s="170">
        <v>331.6</v>
      </c>
      <c r="I52" s="44">
        <v>128193</v>
      </c>
      <c r="J52" s="170">
        <v>5171.1</v>
      </c>
      <c r="K52" s="44">
        <v>382258</v>
      </c>
      <c r="L52" s="187">
        <v>12452</v>
      </c>
      <c r="M52" s="222">
        <f>(L52/B52)</f>
        <v>49.023622047244096</v>
      </c>
      <c r="N52" s="1"/>
    </row>
    <row r="53" spans="1:14" ht="12.75">
      <c r="A53" s="42" t="s">
        <v>134</v>
      </c>
      <c r="B53" s="44">
        <v>251</v>
      </c>
      <c r="C53" s="44">
        <v>111324</v>
      </c>
      <c r="D53" s="170">
        <v>1810.99</v>
      </c>
      <c r="E53" s="44">
        <v>70</v>
      </c>
      <c r="F53" s="170">
        <v>1.98</v>
      </c>
      <c r="G53" s="44">
        <v>801</v>
      </c>
      <c r="H53" s="170">
        <v>21.17</v>
      </c>
      <c r="I53" s="44">
        <v>25839</v>
      </c>
      <c r="J53" s="170">
        <v>644.21</v>
      </c>
      <c r="K53" s="44">
        <v>138034</v>
      </c>
      <c r="L53" s="187">
        <v>2478.36</v>
      </c>
      <c r="M53" s="219">
        <f>(L53/B53)</f>
        <v>9.87394422310757</v>
      </c>
      <c r="N53" s="2"/>
    </row>
    <row r="54" spans="1:14" ht="12.75">
      <c r="A54" s="184" t="s">
        <v>68</v>
      </c>
      <c r="B54" s="44">
        <v>247</v>
      </c>
      <c r="C54" s="44">
        <v>79552</v>
      </c>
      <c r="D54" s="170">
        <v>1276.33</v>
      </c>
      <c r="E54" s="44">
        <v>2372</v>
      </c>
      <c r="F54" s="170">
        <v>78.32</v>
      </c>
      <c r="G54" s="44">
        <v>5668</v>
      </c>
      <c r="H54" s="170">
        <v>115.68</v>
      </c>
      <c r="I54" s="44">
        <v>17991</v>
      </c>
      <c r="J54" s="170">
        <v>452.53</v>
      </c>
      <c r="K54" s="44">
        <v>105583</v>
      </c>
      <c r="L54" s="187">
        <v>1922.86</v>
      </c>
      <c r="M54" s="219">
        <f>(L54/B54)</f>
        <v>7.784858299595141</v>
      </c>
      <c r="N54" s="151"/>
    </row>
    <row r="55" spans="1:14" ht="12.75">
      <c r="A55" s="224"/>
      <c r="B55" s="155"/>
      <c r="C55" s="155"/>
      <c r="D55" s="225"/>
      <c r="E55" s="155"/>
      <c r="F55" s="225"/>
      <c r="G55" s="155"/>
      <c r="H55" s="225"/>
      <c r="I55" s="155"/>
      <c r="J55" s="225"/>
      <c r="K55" s="155"/>
      <c r="L55" s="226"/>
      <c r="M55" s="227"/>
      <c r="N55" s="151"/>
    </row>
    <row r="56" spans="1:14" ht="12.75">
      <c r="A56" t="s">
        <v>399</v>
      </c>
      <c r="B56" s="2"/>
      <c r="C56" s="2"/>
      <c r="D56" s="2"/>
      <c r="E56" s="2"/>
      <c r="F56" s="2"/>
      <c r="G56" s="2"/>
      <c r="H56" s="2"/>
      <c r="I56" s="2"/>
      <c r="J56" s="229"/>
      <c r="K56" s="2"/>
      <c r="L56" s="229"/>
      <c r="M56" s="3"/>
      <c r="N56" s="2"/>
    </row>
    <row r="57" spans="1:14" ht="12.75">
      <c r="A57" t="s">
        <v>400</v>
      </c>
      <c r="B57" s="2"/>
      <c r="C57" s="2"/>
      <c r="D57" s="2"/>
      <c r="E57" s="2"/>
      <c r="F57" s="2"/>
      <c r="G57" s="2"/>
      <c r="H57" s="2"/>
      <c r="I57" s="2"/>
      <c r="J57" s="229"/>
      <c r="K57" s="2"/>
      <c r="L57" s="229"/>
      <c r="M57" s="3"/>
      <c r="N57" s="2"/>
    </row>
    <row r="58" spans="1:14" ht="12.75">
      <c r="A58" t="s">
        <v>387</v>
      </c>
      <c r="B58" s="2"/>
      <c r="C58" s="2"/>
      <c r="D58" s="2"/>
      <c r="E58" s="2"/>
      <c r="F58" s="2"/>
      <c r="G58" s="2"/>
      <c r="H58" s="2"/>
      <c r="I58" s="2"/>
      <c r="J58" s="229"/>
      <c r="K58" s="2"/>
      <c r="L58" s="2"/>
      <c r="M58" s="3"/>
      <c r="N58" s="2"/>
    </row>
    <row r="59" spans="1:14" ht="12.75">
      <c r="A59" s="217" t="s">
        <v>401</v>
      </c>
      <c r="B59" s="49"/>
      <c r="C59" s="18"/>
      <c r="D59" s="18"/>
      <c r="E59" s="18"/>
      <c r="F59" s="2"/>
      <c r="G59" s="18"/>
      <c r="H59" s="18"/>
      <c r="I59" s="18"/>
      <c r="J59" s="230"/>
      <c r="K59" s="18"/>
      <c r="L59" s="18"/>
      <c r="M59" s="133"/>
      <c r="N59" s="2"/>
    </row>
    <row r="62" ht="12.75">
      <c r="A62" s="459" t="s">
        <v>712</v>
      </c>
    </row>
  </sheetData>
  <mergeCells count="4">
    <mergeCell ref="E3:F3"/>
    <mergeCell ref="C3:D3"/>
    <mergeCell ref="G3:H3"/>
    <mergeCell ref="I3:J3"/>
  </mergeCells>
  <hyperlinks>
    <hyperlink ref="F9" location="'Options time series-NSE '!A1" display="Nifty Options"/>
    <hyperlink ref="IV4" location="'Options time series-NSE '!A1" display="Stock Futures"/>
    <hyperlink ref="IV6" location="'Options time series-NSE '!A1" display="Nifty Futures"/>
    <hyperlink ref="A62" location="Index!A1" display="Back"/>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O37"/>
  <sheetViews>
    <sheetView workbookViewId="0" topLeftCell="A1">
      <selection activeCell="A37" sqref="A37"/>
    </sheetView>
  </sheetViews>
  <sheetFormatPr defaultColWidth="9.140625" defaultRowHeight="12.75"/>
  <cols>
    <col min="1" max="1" width="21.140625" style="0" customWidth="1"/>
    <col min="2" max="3" width="9.8515625" style="0" customWidth="1"/>
    <col min="4" max="4" width="1.7109375" style="0" customWidth="1"/>
    <col min="6" max="6" width="1.7109375" style="0" customWidth="1"/>
    <col min="8" max="8" width="1.7109375" style="0" customWidth="1"/>
    <col min="10" max="10" width="1.7109375" style="0" customWidth="1"/>
    <col min="12" max="12" width="1.28515625" style="0" customWidth="1"/>
  </cols>
  <sheetData>
    <row r="1" spans="1:14" ht="12.75">
      <c r="A1" s="42" t="s">
        <v>402</v>
      </c>
      <c r="B1" s="48"/>
      <c r="C1" s="48"/>
      <c r="D1" s="48"/>
      <c r="E1" s="48"/>
      <c r="F1" s="48"/>
      <c r="G1" s="48"/>
      <c r="H1" s="48"/>
      <c r="I1" s="48"/>
      <c r="J1" s="48"/>
      <c r="K1" s="48"/>
      <c r="L1" s="48"/>
      <c r="M1" s="35"/>
      <c r="N1" s="48"/>
    </row>
    <row r="2" spans="1:14" ht="12.75">
      <c r="A2" t="s">
        <v>403</v>
      </c>
      <c r="B2" s="2"/>
      <c r="C2" s="2"/>
      <c r="D2" s="2"/>
      <c r="E2" s="2"/>
      <c r="F2" s="2"/>
      <c r="G2" s="2"/>
      <c r="H2" s="2"/>
      <c r="I2" s="2"/>
      <c r="J2" s="2"/>
      <c r="K2" s="2"/>
      <c r="L2" s="157" t="s">
        <v>404</v>
      </c>
      <c r="M2" s="34"/>
      <c r="N2" s="2"/>
    </row>
    <row r="3" spans="1:14" ht="12.75">
      <c r="A3" s="4"/>
      <c r="B3" s="46"/>
      <c r="C3" s="46"/>
      <c r="D3" s="46"/>
      <c r="E3" s="46"/>
      <c r="F3" s="46"/>
      <c r="G3" s="46"/>
      <c r="H3" s="46"/>
      <c r="I3" s="46"/>
      <c r="J3" s="46"/>
      <c r="K3" s="46"/>
      <c r="L3" s="46"/>
      <c r="M3" s="4"/>
      <c r="N3" s="48"/>
    </row>
    <row r="4" spans="1:14" ht="12.75">
      <c r="A4" t="s">
        <v>405</v>
      </c>
      <c r="B4" s="3" t="s">
        <v>406</v>
      </c>
      <c r="C4" s="3" t="s">
        <v>407</v>
      </c>
      <c r="D4" s="3"/>
      <c r="E4" s="3" t="s">
        <v>408</v>
      </c>
      <c r="F4" s="3"/>
      <c r="G4" s="3" t="s">
        <v>409</v>
      </c>
      <c r="H4" s="3"/>
      <c r="I4" s="3" t="s">
        <v>95</v>
      </c>
      <c r="J4" s="3"/>
      <c r="K4" s="3" t="s">
        <v>410</v>
      </c>
      <c r="L4" s="3"/>
      <c r="M4" s="3" t="s">
        <v>411</v>
      </c>
      <c r="N4" s="3"/>
    </row>
    <row r="5" spans="1:14" ht="12.75">
      <c r="A5" t="s">
        <v>412</v>
      </c>
      <c r="B5" s="3" t="s">
        <v>413</v>
      </c>
      <c r="C5" s="3" t="s">
        <v>413</v>
      </c>
      <c r="D5" s="3"/>
      <c r="E5" s="3" t="s">
        <v>414</v>
      </c>
      <c r="F5" s="3"/>
      <c r="G5" s="3"/>
      <c r="H5" s="3"/>
      <c r="I5" s="3" t="s">
        <v>415</v>
      </c>
      <c r="J5" s="3"/>
      <c r="K5" s="3" t="s">
        <v>416</v>
      </c>
      <c r="L5" s="3"/>
      <c r="M5" s="3" t="s">
        <v>95</v>
      </c>
      <c r="N5" s="3"/>
    </row>
    <row r="6" spans="1:14" ht="12.75">
      <c r="A6" s="4"/>
      <c r="B6" s="46"/>
      <c r="C6" s="46"/>
      <c r="D6" s="46"/>
      <c r="E6" s="46"/>
      <c r="F6" s="46"/>
      <c r="G6" s="46"/>
      <c r="H6" s="46"/>
      <c r="I6" s="46"/>
      <c r="J6" s="46"/>
      <c r="K6" s="46"/>
      <c r="L6" s="46"/>
      <c r="M6" s="133"/>
      <c r="N6" s="167"/>
    </row>
    <row r="7" spans="1:14" ht="12.75">
      <c r="A7" s="210" t="s">
        <v>72</v>
      </c>
      <c r="B7" s="231">
        <v>2</v>
      </c>
      <c r="C7" s="231">
        <v>3</v>
      </c>
      <c r="D7" s="231"/>
      <c r="E7" s="231">
        <v>4</v>
      </c>
      <c r="F7" s="231"/>
      <c r="G7" s="231">
        <v>5</v>
      </c>
      <c r="H7" s="231"/>
      <c r="I7" s="231">
        <v>6</v>
      </c>
      <c r="J7" s="231"/>
      <c r="K7" s="231">
        <v>7</v>
      </c>
      <c r="L7" s="231"/>
      <c r="M7" s="232">
        <v>8</v>
      </c>
      <c r="N7" s="193"/>
    </row>
    <row r="8" spans="1:41" ht="12.75">
      <c r="A8" t="s">
        <v>63</v>
      </c>
      <c r="B8" s="143">
        <v>3032</v>
      </c>
      <c r="C8" s="143">
        <v>4226</v>
      </c>
      <c r="D8" s="143"/>
      <c r="E8" s="143">
        <f>+B8+C8</f>
        <v>7258</v>
      </c>
      <c r="F8" s="143"/>
      <c r="G8" s="143">
        <v>7326</v>
      </c>
      <c r="H8" s="143"/>
      <c r="I8" s="143">
        <f>+E8+G8</f>
        <v>14584</v>
      </c>
      <c r="J8" s="143"/>
      <c r="K8" s="143">
        <v>76687</v>
      </c>
      <c r="L8" s="143"/>
      <c r="M8" s="143">
        <f>+I8+K8</f>
        <v>91271</v>
      </c>
      <c r="N8" s="38"/>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row>
    <row r="9" spans="1:14" ht="12.75">
      <c r="A9" s="139" t="s">
        <v>64</v>
      </c>
      <c r="B9" s="144">
        <v>5365</v>
      </c>
      <c r="C9" s="144">
        <v>2112</v>
      </c>
      <c r="D9" s="144"/>
      <c r="E9" s="143">
        <f aca="true" t="shared" si="0" ref="E9:E27">+B9+C9</f>
        <v>7477</v>
      </c>
      <c r="F9" s="144"/>
      <c r="G9" s="148">
        <v>3424</v>
      </c>
      <c r="H9" s="144"/>
      <c r="I9" s="143">
        <f aca="true" t="shared" si="1" ref="I9:I17">+E9+G9</f>
        <v>10901</v>
      </c>
      <c r="J9" s="144"/>
      <c r="K9" s="144">
        <v>41581</v>
      </c>
      <c r="L9" s="144"/>
      <c r="M9" s="143">
        <f aca="true" t="shared" si="2" ref="M9:M21">+I9+K9</f>
        <v>52482</v>
      </c>
      <c r="N9" s="193"/>
    </row>
    <row r="10" spans="1:14" ht="12.75">
      <c r="A10" s="233" t="s">
        <v>65</v>
      </c>
      <c r="B10" s="58">
        <v>707</v>
      </c>
      <c r="C10" s="58">
        <v>-3383</v>
      </c>
      <c r="D10" s="58"/>
      <c r="E10" s="143">
        <f t="shared" si="0"/>
        <v>-2676</v>
      </c>
      <c r="F10" s="58"/>
      <c r="G10" s="58">
        <v>-2467</v>
      </c>
      <c r="H10" s="58"/>
      <c r="I10" s="143">
        <f t="shared" si="1"/>
        <v>-5143</v>
      </c>
      <c r="J10" s="58"/>
      <c r="K10" s="58">
        <v>7933</v>
      </c>
      <c r="L10" s="58"/>
      <c r="M10" s="143">
        <f t="shared" si="2"/>
        <v>2790</v>
      </c>
      <c r="N10" s="165"/>
    </row>
    <row r="11" spans="1:14" ht="12.75">
      <c r="A11" s="233" t="s">
        <v>66</v>
      </c>
      <c r="B11" s="58">
        <v>4526</v>
      </c>
      <c r="C11" s="58">
        <v>787</v>
      </c>
      <c r="D11" s="58"/>
      <c r="E11" s="143">
        <f t="shared" si="0"/>
        <v>5313</v>
      </c>
      <c r="F11" s="58"/>
      <c r="G11" s="58">
        <v>1050</v>
      </c>
      <c r="H11" s="58"/>
      <c r="I11" s="143">
        <f t="shared" si="1"/>
        <v>6363</v>
      </c>
      <c r="J11" s="58"/>
      <c r="K11" s="58">
        <v>41510</v>
      </c>
      <c r="L11" s="58"/>
      <c r="M11" s="143">
        <f t="shared" si="2"/>
        <v>47873</v>
      </c>
      <c r="N11" s="167"/>
    </row>
    <row r="12" spans="1:14" ht="12.75">
      <c r="A12" t="s">
        <v>134</v>
      </c>
      <c r="B12" s="36">
        <v>1033</v>
      </c>
      <c r="C12" s="36">
        <v>862</v>
      </c>
      <c r="D12" s="36"/>
      <c r="E12" s="143">
        <f t="shared" si="0"/>
        <v>1895</v>
      </c>
      <c r="F12" s="36"/>
      <c r="G12" s="36">
        <v>-9434</v>
      </c>
      <c r="H12" s="36"/>
      <c r="I12" s="143">
        <f t="shared" si="1"/>
        <v>-7539</v>
      </c>
      <c r="J12" s="36"/>
      <c r="K12" s="36">
        <v>12122</v>
      </c>
      <c r="L12" s="9"/>
      <c r="M12" s="143">
        <f t="shared" si="2"/>
        <v>4583</v>
      </c>
      <c r="N12" s="167"/>
    </row>
    <row r="13" spans="1:14" ht="12.75">
      <c r="A13" s="34" t="s">
        <v>68</v>
      </c>
      <c r="B13" s="36">
        <v>863</v>
      </c>
      <c r="C13" s="36">
        <v>407</v>
      </c>
      <c r="D13" s="36"/>
      <c r="E13" s="143">
        <f t="shared" si="0"/>
        <v>1270</v>
      </c>
      <c r="F13" s="36"/>
      <c r="G13" s="36">
        <v>-7284</v>
      </c>
      <c r="H13" s="36"/>
      <c r="I13" s="143">
        <f t="shared" si="1"/>
        <v>-6014</v>
      </c>
      <c r="J13" s="36"/>
      <c r="K13" s="36">
        <v>16134</v>
      </c>
      <c r="L13" s="36"/>
      <c r="M13" s="143">
        <f t="shared" si="2"/>
        <v>10120</v>
      </c>
      <c r="N13" s="167"/>
    </row>
    <row r="14" spans="1:14" ht="12.75">
      <c r="A14" t="s">
        <v>135</v>
      </c>
      <c r="B14" s="2">
        <v>248</v>
      </c>
      <c r="C14" s="2">
        <v>1273</v>
      </c>
      <c r="D14" s="2"/>
      <c r="E14" s="143">
        <f t="shared" si="0"/>
        <v>1521</v>
      </c>
      <c r="F14" s="2"/>
      <c r="G14" s="2">
        <v>322</v>
      </c>
      <c r="H14" s="2"/>
      <c r="I14" s="143">
        <f t="shared" si="1"/>
        <v>1843</v>
      </c>
      <c r="J14" s="2"/>
      <c r="K14" s="2">
        <v>9292</v>
      </c>
      <c r="L14" s="2"/>
      <c r="M14" s="143">
        <f t="shared" si="2"/>
        <v>11135</v>
      </c>
      <c r="N14" s="167"/>
    </row>
    <row r="15" spans="1:14" ht="12.75">
      <c r="A15" t="s">
        <v>9</v>
      </c>
      <c r="B15" s="2">
        <v>336</v>
      </c>
      <c r="C15" s="2">
        <v>296</v>
      </c>
      <c r="D15" s="2"/>
      <c r="E15" s="143">
        <f t="shared" si="0"/>
        <v>632</v>
      </c>
      <c r="F15" s="2"/>
      <c r="G15" s="2">
        <v>4548</v>
      </c>
      <c r="H15" s="2"/>
      <c r="I15" s="143">
        <f t="shared" si="1"/>
        <v>5180</v>
      </c>
      <c r="J15" s="2"/>
      <c r="K15" s="2">
        <v>16937</v>
      </c>
      <c r="L15" s="2"/>
      <c r="M15" s="143">
        <f t="shared" si="2"/>
        <v>22117</v>
      </c>
      <c r="N15" s="167"/>
    </row>
    <row r="16" spans="1:14" ht="12.75">
      <c r="A16" t="s">
        <v>136</v>
      </c>
      <c r="B16" s="2">
        <v>-88</v>
      </c>
      <c r="C16" s="2">
        <v>547</v>
      </c>
      <c r="D16" s="2"/>
      <c r="E16" s="143">
        <f t="shared" si="0"/>
        <v>459</v>
      </c>
      <c r="F16" s="2"/>
      <c r="G16" s="2">
        <v>170</v>
      </c>
      <c r="H16" s="2"/>
      <c r="I16" s="143">
        <f t="shared" si="1"/>
        <v>629</v>
      </c>
      <c r="J16" s="2"/>
      <c r="K16" s="2">
        <v>2067</v>
      </c>
      <c r="L16" s="2"/>
      <c r="M16" s="143">
        <f t="shared" si="2"/>
        <v>2696</v>
      </c>
      <c r="N16" s="167"/>
    </row>
    <row r="17" spans="1:14" ht="12.75">
      <c r="A17" t="s">
        <v>137</v>
      </c>
      <c r="B17" s="2">
        <v>237</v>
      </c>
      <c r="C17" s="2">
        <v>203</v>
      </c>
      <c r="D17" s="2"/>
      <c r="E17" s="143">
        <f t="shared" si="0"/>
        <v>440</v>
      </c>
      <c r="F17" s="2"/>
      <c r="G17" s="2">
        <v>2875</v>
      </c>
      <c r="H17" s="2"/>
      <c r="I17" s="143">
        <f t="shared" si="1"/>
        <v>3315</v>
      </c>
      <c r="J17" s="2"/>
      <c r="K17" s="2">
        <v>749</v>
      </c>
      <c r="L17" s="2"/>
      <c r="M17" s="143">
        <f t="shared" si="2"/>
        <v>4064</v>
      </c>
      <c r="N17" s="167"/>
    </row>
    <row r="18" spans="1:14" ht="12.75">
      <c r="A18" t="s">
        <v>138</v>
      </c>
      <c r="B18" s="2">
        <v>6</v>
      </c>
      <c r="C18" s="2">
        <v>137</v>
      </c>
      <c r="D18" s="2"/>
      <c r="E18" s="143">
        <f t="shared" si="0"/>
        <v>143</v>
      </c>
      <c r="F18" s="2"/>
      <c r="G18" s="3" t="s">
        <v>417</v>
      </c>
      <c r="H18" s="2"/>
      <c r="I18" s="2">
        <v>-2900</v>
      </c>
      <c r="J18" s="2"/>
      <c r="K18" s="2">
        <v>864</v>
      </c>
      <c r="L18" s="2"/>
      <c r="M18" s="143">
        <f t="shared" si="2"/>
        <v>-2036</v>
      </c>
      <c r="N18" s="167"/>
    </row>
    <row r="19" spans="1:14" ht="12.75">
      <c r="A19" t="s">
        <v>139</v>
      </c>
      <c r="B19" s="2">
        <v>113</v>
      </c>
      <c r="C19" s="2">
        <v>235</v>
      </c>
      <c r="D19" s="2"/>
      <c r="E19" s="143">
        <f t="shared" si="0"/>
        <v>348</v>
      </c>
      <c r="F19" s="2"/>
      <c r="G19" s="2">
        <v>-6314</v>
      </c>
      <c r="H19" s="2"/>
      <c r="I19" s="143">
        <f aca="true" t="shared" si="3" ref="I19:I27">+E19+G19</f>
        <v>-5966</v>
      </c>
      <c r="J19" s="2"/>
      <c r="K19" s="2">
        <v>133</v>
      </c>
      <c r="L19" s="2"/>
      <c r="M19" s="143">
        <f t="shared" si="2"/>
        <v>-5833</v>
      </c>
      <c r="N19" s="167"/>
    </row>
    <row r="20" spans="1:14" ht="12.75">
      <c r="A20" t="s">
        <v>140</v>
      </c>
      <c r="B20" s="2">
        <v>765</v>
      </c>
      <c r="C20" s="2">
        <v>576</v>
      </c>
      <c r="D20" s="2"/>
      <c r="E20" s="143">
        <f t="shared" si="0"/>
        <v>1341</v>
      </c>
      <c r="F20" s="2"/>
      <c r="G20" s="2">
        <v>8611</v>
      </c>
      <c r="H20" s="2"/>
      <c r="I20" s="143">
        <f t="shared" si="3"/>
        <v>9952</v>
      </c>
      <c r="J20" s="2"/>
      <c r="K20" s="2">
        <v>1322</v>
      </c>
      <c r="L20" s="2"/>
      <c r="M20" s="143">
        <f t="shared" si="2"/>
        <v>11274</v>
      </c>
      <c r="N20" s="167"/>
    </row>
    <row r="21" spans="1:14" ht="12.75">
      <c r="A21" t="s">
        <v>141</v>
      </c>
      <c r="B21" s="2">
        <v>148</v>
      </c>
      <c r="C21" s="2">
        <v>239</v>
      </c>
      <c r="D21" s="2"/>
      <c r="E21" s="143">
        <f t="shared" si="0"/>
        <v>387</v>
      </c>
      <c r="F21" s="2"/>
      <c r="G21" s="2">
        <v>9297</v>
      </c>
      <c r="H21" s="2"/>
      <c r="I21" s="143">
        <f t="shared" si="3"/>
        <v>9684</v>
      </c>
      <c r="J21" s="2"/>
      <c r="K21" s="2">
        <v>1560</v>
      </c>
      <c r="L21" s="2"/>
      <c r="M21" s="143">
        <f t="shared" si="2"/>
        <v>11244</v>
      </c>
      <c r="N21" s="167"/>
    </row>
    <row r="22" spans="1:14" ht="12.75">
      <c r="A22" t="s">
        <v>326</v>
      </c>
      <c r="B22" s="48">
        <v>1204</v>
      </c>
      <c r="C22" s="48">
        <v>760</v>
      </c>
      <c r="D22" s="48"/>
      <c r="E22" s="143">
        <f t="shared" si="0"/>
        <v>1964</v>
      </c>
      <c r="F22" s="48"/>
      <c r="G22" s="48">
        <v>11057</v>
      </c>
      <c r="H22" s="48"/>
      <c r="I22" s="143">
        <f t="shared" si="3"/>
        <v>13021</v>
      </c>
      <c r="J22" s="48"/>
      <c r="K22" s="36" t="s">
        <v>27</v>
      </c>
      <c r="L22" s="48"/>
      <c r="M22" s="36">
        <v>13021</v>
      </c>
      <c r="N22" s="167"/>
    </row>
    <row r="23" spans="1:14" ht="12.75">
      <c r="A23" t="s">
        <v>418</v>
      </c>
      <c r="B23" s="2">
        <v>2140</v>
      </c>
      <c r="C23" s="2">
        <v>427</v>
      </c>
      <c r="D23" s="2"/>
      <c r="E23" s="143">
        <f t="shared" si="0"/>
        <v>2567</v>
      </c>
      <c r="F23" s="2"/>
      <c r="G23" s="2">
        <v>8685</v>
      </c>
      <c r="H23" s="2"/>
      <c r="I23" s="143">
        <f t="shared" si="3"/>
        <v>11252</v>
      </c>
      <c r="J23" s="2"/>
      <c r="K23" s="3" t="s">
        <v>27</v>
      </c>
      <c r="L23" s="2"/>
      <c r="M23" s="3">
        <v>11252</v>
      </c>
      <c r="N23" s="167"/>
    </row>
    <row r="24" spans="1:14" ht="12.75">
      <c r="A24" t="s">
        <v>419</v>
      </c>
      <c r="B24" s="2">
        <v>2352</v>
      </c>
      <c r="C24" s="2">
        <v>604</v>
      </c>
      <c r="D24" s="2"/>
      <c r="E24" s="143">
        <f t="shared" si="0"/>
        <v>2956</v>
      </c>
      <c r="F24" s="2"/>
      <c r="G24" s="2">
        <v>4553</v>
      </c>
      <c r="H24" s="2"/>
      <c r="I24" s="143">
        <f t="shared" si="3"/>
        <v>7509</v>
      </c>
      <c r="J24" s="2"/>
      <c r="K24" s="3" t="s">
        <v>27</v>
      </c>
      <c r="L24" s="2"/>
      <c r="M24" s="3">
        <v>7509</v>
      </c>
      <c r="N24" s="167"/>
    </row>
    <row r="25" spans="1:14" ht="12.75">
      <c r="A25" t="s">
        <v>420</v>
      </c>
      <c r="B25" s="2">
        <v>888</v>
      </c>
      <c r="C25" s="2">
        <v>315</v>
      </c>
      <c r="D25" s="2"/>
      <c r="E25" s="143">
        <f t="shared" si="0"/>
        <v>1203</v>
      </c>
      <c r="F25" s="2"/>
      <c r="G25" s="2">
        <v>5584</v>
      </c>
      <c r="H25" s="2"/>
      <c r="I25" s="143">
        <f t="shared" si="3"/>
        <v>6787</v>
      </c>
      <c r="J25" s="2"/>
      <c r="K25" s="3" t="s">
        <v>27</v>
      </c>
      <c r="L25" s="2"/>
      <c r="M25" s="3">
        <v>6787</v>
      </c>
      <c r="N25" s="167"/>
    </row>
    <row r="26" spans="1:14" ht="12.75">
      <c r="A26" t="s">
        <v>421</v>
      </c>
      <c r="B26" s="2">
        <v>320</v>
      </c>
      <c r="C26" s="3">
        <v>0</v>
      </c>
      <c r="D26" s="3"/>
      <c r="E26" s="143">
        <f t="shared" si="0"/>
        <v>320</v>
      </c>
      <c r="F26" s="3"/>
      <c r="G26" s="3">
        <v>3855</v>
      </c>
      <c r="H26" s="3"/>
      <c r="I26" s="143">
        <f t="shared" si="3"/>
        <v>4175</v>
      </c>
      <c r="J26" s="3"/>
      <c r="K26" s="3" t="s">
        <v>27</v>
      </c>
      <c r="L26" s="3"/>
      <c r="M26" s="3">
        <v>4175</v>
      </c>
      <c r="N26" s="167"/>
    </row>
    <row r="27" spans="1:14" ht="12.75">
      <c r="A27" t="s">
        <v>422</v>
      </c>
      <c r="B27" s="3">
        <v>250</v>
      </c>
      <c r="C27" s="3">
        <v>0</v>
      </c>
      <c r="D27" s="3"/>
      <c r="E27" s="143">
        <f t="shared" si="0"/>
        <v>250</v>
      </c>
      <c r="F27" s="3"/>
      <c r="G27" s="3">
        <v>2060</v>
      </c>
      <c r="H27" s="3"/>
      <c r="I27" s="143">
        <f t="shared" si="3"/>
        <v>2310</v>
      </c>
      <c r="J27" s="3"/>
      <c r="K27" s="3" t="s">
        <v>27</v>
      </c>
      <c r="L27" s="3"/>
      <c r="M27" s="3">
        <v>2310</v>
      </c>
      <c r="N27" s="167"/>
    </row>
    <row r="28" spans="1:14" ht="12.75">
      <c r="A28" s="5" t="s">
        <v>423</v>
      </c>
      <c r="B28" s="133" t="s">
        <v>27</v>
      </c>
      <c r="C28" s="133" t="s">
        <v>27</v>
      </c>
      <c r="D28" s="133"/>
      <c r="E28" s="133" t="s">
        <v>27</v>
      </c>
      <c r="F28" s="2"/>
      <c r="G28" s="133">
        <v>1261</v>
      </c>
      <c r="H28" s="133"/>
      <c r="I28" s="133">
        <v>1261</v>
      </c>
      <c r="J28" s="133"/>
      <c r="K28" s="133" t="s">
        <v>27</v>
      </c>
      <c r="L28" s="133"/>
      <c r="M28" s="133">
        <v>1261</v>
      </c>
      <c r="N28" s="3"/>
    </row>
    <row r="29" spans="1:14" ht="12.75">
      <c r="A29" s="35"/>
      <c r="B29" s="9"/>
      <c r="C29" s="9"/>
      <c r="D29" s="9"/>
      <c r="E29" s="9"/>
      <c r="F29" s="118"/>
      <c r="G29" s="9"/>
      <c r="H29" s="9"/>
      <c r="I29" s="9"/>
      <c r="J29" s="9"/>
      <c r="K29" s="9"/>
      <c r="L29" s="9"/>
      <c r="M29" s="3"/>
      <c r="N29" s="48"/>
    </row>
    <row r="30" spans="1:14" ht="12.75">
      <c r="A30" t="s">
        <v>424</v>
      </c>
      <c r="B30" s="2" t="s">
        <v>425</v>
      </c>
      <c r="C30" s="2"/>
      <c r="D30" s="2"/>
      <c r="E30" s="2"/>
      <c r="F30" s="2"/>
      <c r="G30" s="2"/>
      <c r="H30" s="2"/>
      <c r="I30" s="2"/>
      <c r="J30" s="2"/>
      <c r="K30" s="2"/>
      <c r="L30" s="2"/>
      <c r="M30" s="3"/>
      <c r="N30" s="2"/>
    </row>
    <row r="31" spans="1:14" ht="12.75">
      <c r="A31" t="s">
        <v>426</v>
      </c>
      <c r="B31" s="2"/>
      <c r="C31" s="2"/>
      <c r="D31" s="2"/>
      <c r="E31" s="2"/>
      <c r="F31" s="2"/>
      <c r="G31" s="2"/>
      <c r="H31" s="2"/>
      <c r="I31" s="2"/>
      <c r="J31" s="2"/>
      <c r="K31" s="2"/>
      <c r="L31" s="2"/>
      <c r="M31" s="3"/>
      <c r="N31" s="2"/>
    </row>
    <row r="32" spans="1:14" ht="12.75">
      <c r="A32" s="118" t="s">
        <v>427</v>
      </c>
      <c r="B32" s="48"/>
      <c r="C32" s="48"/>
      <c r="D32" s="48"/>
      <c r="E32" s="48"/>
      <c r="F32" s="118"/>
      <c r="G32" s="48"/>
      <c r="H32" s="48"/>
      <c r="I32" s="48"/>
      <c r="J32" s="48"/>
      <c r="K32" s="48"/>
      <c r="L32" s="48"/>
      <c r="M32" s="36"/>
      <c r="N32" s="48"/>
    </row>
    <row r="33" spans="1:14" ht="12.75">
      <c r="A33" t="s">
        <v>428</v>
      </c>
      <c r="B33" s="2"/>
      <c r="C33" s="2"/>
      <c r="D33" s="2"/>
      <c r="E33" s="2"/>
      <c r="F33" s="2"/>
      <c r="G33" s="2"/>
      <c r="H33" s="2"/>
      <c r="I33" s="2"/>
      <c r="J33" s="2"/>
      <c r="K33" s="2"/>
      <c r="L33" s="2"/>
      <c r="M33" s="3"/>
      <c r="N33" s="2"/>
    </row>
    <row r="34" spans="1:14" ht="12.75">
      <c r="A34" s="209" t="s">
        <v>429</v>
      </c>
      <c r="B34" s="18"/>
      <c r="C34" s="18"/>
      <c r="D34" s="18"/>
      <c r="E34" s="18"/>
      <c r="F34" s="18"/>
      <c r="G34" s="18"/>
      <c r="H34" s="18"/>
      <c r="I34" s="18"/>
      <c r="J34" s="18"/>
      <c r="K34" s="18"/>
      <c r="L34" s="18"/>
      <c r="M34" s="133"/>
      <c r="N34" s="2"/>
    </row>
    <row r="35" spans="1:14" ht="12.75">
      <c r="A35" s="35"/>
      <c r="B35" s="9"/>
      <c r="C35" s="9"/>
      <c r="D35" s="9"/>
      <c r="E35" s="9"/>
      <c r="F35" s="9"/>
      <c r="G35" s="9"/>
      <c r="H35" s="9"/>
      <c r="I35" s="9"/>
      <c r="J35" s="9"/>
      <c r="K35" s="9"/>
      <c r="L35" s="9"/>
      <c r="M35" s="3"/>
      <c r="N35" s="48"/>
    </row>
    <row r="36" spans="1:14" ht="12.75">
      <c r="A36" s="9"/>
      <c r="B36" s="9"/>
      <c r="C36" s="9"/>
      <c r="D36" s="9"/>
      <c r="E36" s="9"/>
      <c r="F36" s="9"/>
      <c r="G36" s="9"/>
      <c r="H36" s="9"/>
      <c r="I36" s="9"/>
      <c r="J36" s="9"/>
      <c r="K36" s="9"/>
      <c r="L36" s="9"/>
      <c r="M36" s="3"/>
      <c r="N36" s="48"/>
    </row>
    <row r="37" ht="12.75">
      <c r="A37" s="459" t="s">
        <v>712</v>
      </c>
    </row>
  </sheetData>
  <hyperlinks>
    <hyperlink ref="F30" location="'Options time series-NSE '!A1" display="Stock Futures"/>
    <hyperlink ref="F35" location="'CNX Nifty Junior'!A1" display="CNX Nifty Junior"/>
    <hyperlink ref="F1" location="'Options time series-NSE '!A1" display="Stock Options"/>
    <hyperlink ref="F3" location="'Options time series-BSE '!A1" display="Stock Options"/>
    <hyperlink ref="F6" location="'CNX Nifty Junior'!A1" display="CNX Nifty Junior"/>
    <hyperlink ref="F16" location="'Options time series-NSE '!A1" display="Nifty Futures"/>
    <hyperlink ref="F18" location="'Options time series-NSE '!A1" display="Stock Futures"/>
    <hyperlink ref="F20" location="'Options time series-NSE '!A1" display="Nifty Futures"/>
    <hyperlink ref="F24" location="'Options time series-NSE '!A1" display="Nifty Options"/>
    <hyperlink ref="F22" location="'Options time series-NSE '!A1" display="Stock Futures"/>
    <hyperlink ref="D29" location="'BSE HC'!A1" display="BSE HC "/>
    <hyperlink ref="I29" location="'BSE HC'!A1" display="BSE HC "/>
    <hyperlink ref="B29" location="'BSE HC'!A1" display="BSE HC "/>
    <hyperlink ref="IV28" location="'BSE HC'!A1" display="BSE HC "/>
    <hyperlink ref="IV21" location="'Options time series-NSE '!A1" display="Stock Futures"/>
    <hyperlink ref="IV23" location="'Options time series-NSE '!A1" display="Nifty Options"/>
    <hyperlink ref="IV19" location="'Options time series-NSE '!A1" display="Nifty Futures"/>
    <hyperlink ref="IV17" location="'Options time series-NSE '!A1" display="Stock Futures"/>
    <hyperlink ref="IV15" location="'Options time series-NSE '!A1" display="Nifty Futures"/>
    <hyperlink ref="IV5" location="'CNX Nifty Junior'!A1" display="CNX Nifty Junior"/>
    <hyperlink ref="IV2" location="'Options time series-BSE '!A1" display="Stock Options"/>
    <hyperlink ref="IV34" location="'CNX Nifty Junior'!A1" display="CNX Nifty Junior"/>
    <hyperlink ref="IV29" location="'Options time series-NSE '!A1" display="Stock Futures"/>
    <hyperlink ref="A37" location="Index!A1" display="Back"/>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F23"/>
  <sheetViews>
    <sheetView workbookViewId="0" topLeftCell="A1">
      <selection activeCell="A23" sqref="A23"/>
    </sheetView>
  </sheetViews>
  <sheetFormatPr defaultColWidth="9.140625" defaultRowHeight="12.75"/>
  <cols>
    <col min="1" max="1" width="28.8515625" style="0" customWidth="1"/>
    <col min="2" max="4" width="9.8515625" style="0" customWidth="1"/>
    <col min="5" max="5" width="11.7109375" style="0" customWidth="1"/>
    <col min="9" max="9" width="11.7109375" style="0" customWidth="1"/>
    <col min="13" max="13" width="11.7109375" style="0" customWidth="1"/>
    <col min="17" max="17" width="11.7109375" style="0" customWidth="1"/>
  </cols>
  <sheetData>
    <row r="1" spans="1:14" ht="12.75">
      <c r="A1" s="42" t="s">
        <v>430</v>
      </c>
      <c r="B1" s="2"/>
      <c r="C1" s="2"/>
      <c r="D1" s="2"/>
      <c r="E1" s="2"/>
      <c r="F1" s="2"/>
      <c r="G1" s="2"/>
      <c r="H1" s="2"/>
      <c r="I1" s="2"/>
      <c r="J1" s="2"/>
      <c r="K1" s="2"/>
      <c r="L1" s="2"/>
      <c r="M1" s="3"/>
      <c r="N1" s="2"/>
    </row>
    <row r="2" spans="1:17" ht="12.75">
      <c r="A2" s="4"/>
      <c r="B2" s="46"/>
      <c r="C2" s="46"/>
      <c r="D2" s="46"/>
      <c r="E2" s="46"/>
      <c r="F2" s="46"/>
      <c r="G2" s="46"/>
      <c r="H2" s="46"/>
      <c r="I2" s="46"/>
      <c r="J2" s="46"/>
      <c r="K2" s="46"/>
      <c r="L2" s="46"/>
      <c r="M2" s="158"/>
      <c r="Q2" s="47"/>
    </row>
    <row r="3" spans="1:17" ht="12.75">
      <c r="A3" s="2"/>
      <c r="B3" s="447">
        <v>39393</v>
      </c>
      <c r="C3" s="447"/>
      <c r="D3" s="447"/>
      <c r="E3" s="3" t="s">
        <v>431</v>
      </c>
      <c r="F3" s="447">
        <v>38999</v>
      </c>
      <c r="G3" s="447"/>
      <c r="H3" s="447"/>
      <c r="I3" s="3" t="s">
        <v>431</v>
      </c>
      <c r="J3" s="448" t="s">
        <v>63</v>
      </c>
      <c r="K3" s="447"/>
      <c r="L3" s="447"/>
      <c r="M3" s="3" t="s">
        <v>431</v>
      </c>
      <c r="N3" s="448" t="s">
        <v>64</v>
      </c>
      <c r="O3" s="447"/>
      <c r="P3" s="447"/>
      <c r="Q3" s="3" t="s">
        <v>431</v>
      </c>
    </row>
    <row r="4" spans="2:17" ht="12.75">
      <c r="B4" s="48" t="s">
        <v>432</v>
      </c>
      <c r="C4" s="48" t="s">
        <v>433</v>
      </c>
      <c r="D4" s="48" t="s">
        <v>433</v>
      </c>
      <c r="E4" s="3" t="s">
        <v>434</v>
      </c>
      <c r="F4" s="2" t="s">
        <v>435</v>
      </c>
      <c r="H4" s="2"/>
      <c r="I4" s="3" t="s">
        <v>434</v>
      </c>
      <c r="J4" s="48" t="s">
        <v>432</v>
      </c>
      <c r="K4" s="48" t="s">
        <v>436</v>
      </c>
      <c r="L4" s="48" t="s">
        <v>436</v>
      </c>
      <c r="M4" s="3" t="s">
        <v>434</v>
      </c>
      <c r="N4" s="48" t="s">
        <v>432</v>
      </c>
      <c r="O4" s="48" t="s">
        <v>436</v>
      </c>
      <c r="P4" s="48" t="s">
        <v>436</v>
      </c>
      <c r="Q4" s="3" t="s">
        <v>434</v>
      </c>
    </row>
    <row r="5" spans="1:32" ht="12.75">
      <c r="A5" s="118"/>
      <c r="B5" s="158" t="s">
        <v>437</v>
      </c>
      <c r="C5" s="158" t="s">
        <v>438</v>
      </c>
      <c r="D5" s="158" t="s">
        <v>439</v>
      </c>
      <c r="E5" s="234" t="s">
        <v>440</v>
      </c>
      <c r="F5" s="158" t="s">
        <v>437</v>
      </c>
      <c r="G5" s="241" t="s">
        <v>438</v>
      </c>
      <c r="H5" s="158" t="s">
        <v>439</v>
      </c>
      <c r="I5" s="234" t="s">
        <v>441</v>
      </c>
      <c r="J5" s="158" t="s">
        <v>437</v>
      </c>
      <c r="K5" s="158" t="s">
        <v>438</v>
      </c>
      <c r="L5" s="158" t="s">
        <v>439</v>
      </c>
      <c r="M5" s="234" t="s">
        <v>442</v>
      </c>
      <c r="N5" s="158" t="s">
        <v>437</v>
      </c>
      <c r="O5" s="158" t="s">
        <v>438</v>
      </c>
      <c r="P5" s="158" t="s">
        <v>439</v>
      </c>
      <c r="Q5" s="234" t="s">
        <v>443</v>
      </c>
      <c r="R5" s="5"/>
      <c r="S5" s="5"/>
      <c r="T5" s="5"/>
      <c r="U5" s="5"/>
      <c r="V5" s="5"/>
      <c r="W5" s="5"/>
      <c r="X5" s="5"/>
      <c r="Y5" s="5"/>
      <c r="Z5" s="5"/>
      <c r="AA5" s="5"/>
      <c r="AB5" s="5"/>
      <c r="AC5" s="5"/>
      <c r="AD5" s="5"/>
      <c r="AE5" s="5"/>
      <c r="AF5" s="5"/>
    </row>
    <row r="6" spans="1:17" ht="12.75">
      <c r="A6" s="41" t="s">
        <v>72</v>
      </c>
      <c r="B6" s="134">
        <v>2</v>
      </c>
      <c r="C6" s="134">
        <v>3</v>
      </c>
      <c r="D6" s="134">
        <v>4</v>
      </c>
      <c r="E6" s="134">
        <v>5</v>
      </c>
      <c r="F6" s="134">
        <v>6</v>
      </c>
      <c r="G6" s="134">
        <v>7</v>
      </c>
      <c r="H6" s="134">
        <v>8</v>
      </c>
      <c r="I6" s="134">
        <v>9</v>
      </c>
      <c r="J6" s="134">
        <v>10</v>
      </c>
      <c r="K6" s="134">
        <v>11</v>
      </c>
      <c r="L6" s="134">
        <v>12</v>
      </c>
      <c r="M6" s="135">
        <v>13</v>
      </c>
      <c r="N6" s="134">
        <v>14</v>
      </c>
      <c r="O6" s="134">
        <v>15</v>
      </c>
      <c r="P6" s="134">
        <v>16</v>
      </c>
      <c r="Q6" s="135">
        <v>17</v>
      </c>
    </row>
    <row r="7" spans="1:17" ht="12.75">
      <c r="A7" t="s">
        <v>444</v>
      </c>
      <c r="B7" s="236"/>
      <c r="C7" s="236"/>
      <c r="D7" s="36"/>
      <c r="E7" s="36"/>
      <c r="F7" s="2"/>
      <c r="G7" s="2"/>
      <c r="H7" s="2"/>
      <c r="I7" s="2"/>
      <c r="J7" s="2"/>
      <c r="L7" s="2"/>
      <c r="M7" s="36" t="s">
        <v>27</v>
      </c>
      <c r="N7" s="2"/>
      <c r="P7" s="2"/>
      <c r="Q7" s="36" t="s">
        <v>27</v>
      </c>
    </row>
    <row r="8" spans="1:17" ht="12.75">
      <c r="A8" t="s">
        <v>445</v>
      </c>
      <c r="B8" s="237">
        <v>42484</v>
      </c>
      <c r="C8" s="237">
        <v>41347</v>
      </c>
      <c r="D8" s="36">
        <f aca="true" t="shared" si="0" ref="D8:D15">(B8-C8)</f>
        <v>1137</v>
      </c>
      <c r="E8" s="2">
        <v>83067</v>
      </c>
      <c r="F8" s="2">
        <v>17008</v>
      </c>
      <c r="G8" s="2">
        <v>13899</v>
      </c>
      <c r="H8" s="2">
        <f aca="true" t="shared" si="1" ref="H8:H13">(F8-G8)</f>
        <v>3109</v>
      </c>
      <c r="I8" s="2">
        <v>56089</v>
      </c>
      <c r="J8" s="2">
        <v>214013</v>
      </c>
      <c r="K8" s="2">
        <v>203293</v>
      </c>
      <c r="L8" s="2">
        <f>(J8-K8)</f>
        <v>10720</v>
      </c>
      <c r="M8" s="2">
        <v>54570</v>
      </c>
      <c r="N8" s="2">
        <v>137226</v>
      </c>
      <c r="O8" s="2">
        <v>129535</v>
      </c>
      <c r="P8" s="2">
        <f>(N8-O8)</f>
        <v>7691</v>
      </c>
      <c r="Q8" s="2">
        <v>45119</v>
      </c>
    </row>
    <row r="9" spans="1:17" ht="12.75">
      <c r="A9" s="118" t="s">
        <v>446</v>
      </c>
      <c r="B9" s="237">
        <v>13383</v>
      </c>
      <c r="C9" s="237">
        <v>15827</v>
      </c>
      <c r="D9" s="36">
        <f t="shared" si="0"/>
        <v>-2444</v>
      </c>
      <c r="E9" s="2">
        <v>13438</v>
      </c>
      <c r="F9" s="2">
        <v>11447</v>
      </c>
      <c r="G9" s="2">
        <v>9065</v>
      </c>
      <c r="H9" s="2">
        <f t="shared" si="1"/>
        <v>2382</v>
      </c>
      <c r="I9" s="2">
        <v>12676</v>
      </c>
      <c r="J9" s="2">
        <v>124607</v>
      </c>
      <c r="K9" s="2">
        <v>120381</v>
      </c>
      <c r="L9" s="2">
        <f>(J9-K9)</f>
        <v>4226</v>
      </c>
      <c r="M9" s="2">
        <v>9643</v>
      </c>
      <c r="N9" s="2">
        <v>46220</v>
      </c>
      <c r="O9" s="2">
        <v>44108</v>
      </c>
      <c r="P9" s="2">
        <f>(N9-O9)</f>
        <v>2112</v>
      </c>
      <c r="Q9" s="2">
        <v>5229</v>
      </c>
    </row>
    <row r="10" spans="1:17" ht="12.75">
      <c r="A10" t="s">
        <v>447</v>
      </c>
      <c r="B10" s="3">
        <v>299533</v>
      </c>
      <c r="C10" s="3">
        <v>320524</v>
      </c>
      <c r="D10" s="36">
        <f t="shared" si="0"/>
        <v>-20991</v>
      </c>
      <c r="E10" s="2">
        <v>441438</v>
      </c>
      <c r="F10" s="2">
        <v>113469</v>
      </c>
      <c r="G10" s="2">
        <v>103684</v>
      </c>
      <c r="H10" s="2">
        <f t="shared" si="1"/>
        <v>9785</v>
      </c>
      <c r="I10" s="2">
        <v>241406</v>
      </c>
      <c r="J10" s="2">
        <v>1599972</v>
      </c>
      <c r="K10" s="2">
        <v>1520838</v>
      </c>
      <c r="L10" s="2">
        <f>(J10-K10)</f>
        <v>79134</v>
      </c>
      <c r="M10" s="2">
        <v>289279</v>
      </c>
      <c r="N10" s="2">
        <v>914703</v>
      </c>
      <c r="O10" s="2">
        <v>871727</v>
      </c>
      <c r="P10" s="2">
        <f>(N10-O10)</f>
        <v>42976</v>
      </c>
      <c r="Q10" s="2">
        <v>181514</v>
      </c>
    </row>
    <row r="11" spans="1:17" ht="12.75">
      <c r="A11" s="118" t="s">
        <v>448</v>
      </c>
      <c r="B11" s="237">
        <v>108099</v>
      </c>
      <c r="C11" s="237">
        <v>112030</v>
      </c>
      <c r="D11" s="36">
        <f t="shared" si="0"/>
        <v>-3931</v>
      </c>
      <c r="E11" s="2">
        <v>155830</v>
      </c>
      <c r="F11" s="2">
        <v>35058</v>
      </c>
      <c r="G11" s="2">
        <v>32229</v>
      </c>
      <c r="H11" s="2">
        <f t="shared" si="1"/>
        <v>2829</v>
      </c>
      <c r="I11" s="2">
        <v>67291</v>
      </c>
      <c r="J11" s="2">
        <v>479754</v>
      </c>
      <c r="K11" s="2">
        <v>450447</v>
      </c>
      <c r="L11" s="2">
        <f>(J11-K11)</f>
        <v>29307</v>
      </c>
      <c r="M11" s="2">
        <v>86157</v>
      </c>
      <c r="N11" s="2">
        <v>256752</v>
      </c>
      <c r="O11" s="2">
        <v>238053</v>
      </c>
      <c r="P11" s="2">
        <f>(N11-O11)</f>
        <v>18699</v>
      </c>
      <c r="Q11" s="2">
        <v>50602</v>
      </c>
    </row>
    <row r="12" spans="1:17" ht="12.75">
      <c r="A12" t="s">
        <v>449</v>
      </c>
      <c r="B12" s="237">
        <v>19553</v>
      </c>
      <c r="C12" s="237">
        <v>18246</v>
      </c>
      <c r="D12" s="36">
        <f t="shared" si="0"/>
        <v>1307</v>
      </c>
      <c r="E12" s="2">
        <v>34179</v>
      </c>
      <c r="F12" s="3">
        <v>0</v>
      </c>
      <c r="G12" s="36">
        <v>0</v>
      </c>
      <c r="H12" s="2">
        <f t="shared" si="1"/>
        <v>0</v>
      </c>
      <c r="I12" s="36">
        <v>0</v>
      </c>
      <c r="J12" s="2">
        <v>0</v>
      </c>
      <c r="K12" s="2">
        <v>0</v>
      </c>
      <c r="L12" s="2">
        <v>0</v>
      </c>
      <c r="M12" s="2">
        <v>0</v>
      </c>
      <c r="N12" s="2">
        <v>0</v>
      </c>
      <c r="O12" s="2">
        <v>0</v>
      </c>
      <c r="P12" s="2">
        <v>0</v>
      </c>
      <c r="Q12" s="2">
        <v>0</v>
      </c>
    </row>
    <row r="13" spans="1:17" ht="12.75">
      <c r="A13" t="s">
        <v>450</v>
      </c>
      <c r="B13" s="237">
        <v>109976</v>
      </c>
      <c r="C13" s="237">
        <v>115130</v>
      </c>
      <c r="D13" s="36">
        <f t="shared" si="0"/>
        <v>-5154</v>
      </c>
      <c r="E13" s="2">
        <v>163836</v>
      </c>
      <c r="F13" s="2">
        <v>42455</v>
      </c>
      <c r="G13" s="2">
        <v>35655</v>
      </c>
      <c r="H13" s="2">
        <f t="shared" si="1"/>
        <v>6800</v>
      </c>
      <c r="I13" s="2">
        <v>95577</v>
      </c>
      <c r="J13" s="2">
        <v>621899</v>
      </c>
      <c r="K13" s="2">
        <v>591457</v>
      </c>
      <c r="L13" s="2">
        <f>(J13-K13)</f>
        <v>30442</v>
      </c>
      <c r="M13" s="2">
        <v>104779</v>
      </c>
      <c r="N13" s="2">
        <v>346518</v>
      </c>
      <c r="O13" s="2">
        <v>329429</v>
      </c>
      <c r="P13" s="2">
        <f>(N13-O13)</f>
        <v>17089</v>
      </c>
      <c r="Q13" s="2">
        <v>74144</v>
      </c>
    </row>
    <row r="14" spans="1:17" ht="12.75">
      <c r="A14" t="s">
        <v>451</v>
      </c>
      <c r="B14" s="3"/>
      <c r="C14" s="3"/>
      <c r="D14" s="36"/>
      <c r="E14" s="2"/>
      <c r="F14" s="2"/>
      <c r="G14" s="2"/>
      <c r="H14" s="2"/>
      <c r="I14" s="2"/>
      <c r="L14" s="2"/>
      <c r="M14" s="2"/>
      <c r="P14" s="2"/>
      <c r="Q14" s="2"/>
    </row>
    <row r="15" spans="1:17" ht="12.75">
      <c r="A15" t="s">
        <v>452</v>
      </c>
      <c r="B15" s="237">
        <v>65350</v>
      </c>
      <c r="C15" s="237">
        <v>75280</v>
      </c>
      <c r="D15" s="36">
        <f t="shared" si="0"/>
        <v>-9930</v>
      </c>
      <c r="E15" s="2">
        <v>87593</v>
      </c>
      <c r="F15" s="2">
        <v>35956</v>
      </c>
      <c r="G15" s="2">
        <v>35800</v>
      </c>
      <c r="H15" s="2">
        <f>(F15-G15)</f>
        <v>156</v>
      </c>
      <c r="I15" s="2">
        <v>78538</v>
      </c>
      <c r="J15" s="2">
        <v>498319</v>
      </c>
      <c r="K15" s="2">
        <v>478934</v>
      </c>
      <c r="L15" s="2">
        <f>(J15-K15)</f>
        <v>19385</v>
      </c>
      <c r="M15" s="2">
        <v>77239</v>
      </c>
      <c r="N15" s="2">
        <v>311433</v>
      </c>
      <c r="O15" s="2">
        <v>304245</v>
      </c>
      <c r="P15" s="2">
        <f>(N15-O15)</f>
        <v>7188</v>
      </c>
      <c r="Q15" s="2">
        <v>56768</v>
      </c>
    </row>
    <row r="16" spans="1:17" ht="12.75">
      <c r="A16" t="s">
        <v>453</v>
      </c>
      <c r="B16" s="133"/>
      <c r="C16" s="133"/>
      <c r="D16" s="158"/>
      <c r="E16" s="18"/>
      <c r="F16" s="18"/>
      <c r="G16" s="18"/>
      <c r="H16" s="18"/>
      <c r="I16" s="18"/>
      <c r="J16" s="5"/>
      <c r="K16" s="5"/>
      <c r="L16" s="18"/>
      <c r="M16" s="18"/>
      <c r="N16" s="5"/>
      <c r="O16" s="5"/>
      <c r="P16" s="18"/>
      <c r="Q16" s="18"/>
    </row>
    <row r="17" spans="1:17" ht="12.75">
      <c r="A17" s="104" t="s">
        <v>454</v>
      </c>
      <c r="B17" s="18">
        <v>355400</v>
      </c>
      <c r="C17" s="18">
        <v>377698</v>
      </c>
      <c r="D17" s="238">
        <f>(B17-C17)</f>
        <v>-22298</v>
      </c>
      <c r="E17" s="133">
        <v>537943</v>
      </c>
      <c r="F17" s="133">
        <v>141924</v>
      </c>
      <c r="G17" s="133">
        <v>126648</v>
      </c>
      <c r="H17" s="239">
        <f>(F17-G17)</f>
        <v>15276</v>
      </c>
      <c r="I17" s="133">
        <v>310171</v>
      </c>
      <c r="J17" s="18">
        <v>1938592</v>
      </c>
      <c r="K17" s="18">
        <v>1844512</v>
      </c>
      <c r="L17" s="239">
        <f>(J17-K17)</f>
        <v>94080</v>
      </c>
      <c r="M17" s="133">
        <v>326388</v>
      </c>
      <c r="N17" s="18">
        <v>1098149</v>
      </c>
      <c r="O17" s="18">
        <v>1045370</v>
      </c>
      <c r="P17" s="239">
        <f>(N17-O17)</f>
        <v>52779</v>
      </c>
      <c r="Q17" s="133">
        <v>231862</v>
      </c>
    </row>
    <row r="18" spans="1:17" ht="12.75">
      <c r="A18" s="34" t="s">
        <v>455</v>
      </c>
      <c r="B18" s="9"/>
      <c r="C18" s="9"/>
      <c r="D18" s="9"/>
      <c r="E18" s="9"/>
      <c r="F18" s="9"/>
      <c r="G18" s="9"/>
      <c r="H18" s="9"/>
      <c r="I18" s="9"/>
      <c r="J18" s="9"/>
      <c r="K18" s="9"/>
      <c r="L18" s="9"/>
      <c r="M18" s="36"/>
      <c r="Q18" s="47"/>
    </row>
    <row r="19" spans="1:17" ht="12.75">
      <c r="A19" s="35" t="s">
        <v>456</v>
      </c>
      <c r="B19" s="9"/>
      <c r="C19" s="9"/>
      <c r="D19" s="9"/>
      <c r="E19" s="9"/>
      <c r="F19" s="9"/>
      <c r="G19" s="9"/>
      <c r="H19" s="9"/>
      <c r="I19" s="9"/>
      <c r="J19" s="9"/>
      <c r="K19" s="9"/>
      <c r="L19" s="9"/>
      <c r="M19" s="36"/>
      <c r="Q19" s="47"/>
    </row>
    <row r="20" spans="1:17" ht="12.75">
      <c r="A20" s="2" t="s">
        <v>457</v>
      </c>
      <c r="C20" s="2"/>
      <c r="D20" s="2"/>
      <c r="E20" s="2"/>
      <c r="F20" s="2"/>
      <c r="G20" s="2"/>
      <c r="H20" s="2"/>
      <c r="I20" s="2"/>
      <c r="J20" s="2"/>
      <c r="K20" s="2"/>
      <c r="L20" s="2"/>
      <c r="M20" s="3"/>
      <c r="Q20" s="24"/>
    </row>
    <row r="21" spans="1:17" ht="12.75">
      <c r="A21" t="s">
        <v>458</v>
      </c>
      <c r="B21" s="49"/>
      <c r="C21" s="49"/>
      <c r="D21" s="49"/>
      <c r="E21" s="49"/>
      <c r="F21" s="49"/>
      <c r="G21" s="49"/>
      <c r="H21" s="49"/>
      <c r="I21" s="49"/>
      <c r="J21" s="49"/>
      <c r="K21" s="49"/>
      <c r="L21" s="49"/>
      <c r="M21" s="158"/>
      <c r="Q21" s="37"/>
    </row>
    <row r="22" spans="1:17" ht="12.75">
      <c r="A22" s="240"/>
      <c r="B22" s="9"/>
      <c r="C22" s="9"/>
      <c r="D22" s="9"/>
      <c r="E22" s="9"/>
      <c r="F22" s="9"/>
      <c r="G22" s="9"/>
      <c r="H22" s="9"/>
      <c r="I22" s="9"/>
      <c r="J22" s="9"/>
      <c r="K22" s="9"/>
      <c r="L22" s="9"/>
      <c r="M22" s="36"/>
      <c r="Q22" s="47"/>
    </row>
    <row r="23" ht="12.75">
      <c r="A23" s="459" t="s">
        <v>712</v>
      </c>
    </row>
  </sheetData>
  <mergeCells count="4">
    <mergeCell ref="B3:D3"/>
    <mergeCell ref="F3:H3"/>
    <mergeCell ref="J3:L3"/>
    <mergeCell ref="N3:P3"/>
  </mergeCells>
  <hyperlinks>
    <hyperlink ref="F16" location="'Options time series-NSE '!A1" display="Nifty Futures"/>
    <hyperlink ref="F20" location="'Options time series-NSE '!A1" display="Stock Futures"/>
    <hyperlink ref="IV19" location="'Options time series-NSE '!A1" display="Stock Futures"/>
    <hyperlink ref="IV15" location="'Options time series-NSE '!A1" display="Nifty Futures"/>
    <hyperlink ref="A23" location="Index!A1" display="Back"/>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Q18"/>
  <sheetViews>
    <sheetView workbookViewId="0" topLeftCell="A1">
      <selection activeCell="A18" sqref="A18"/>
    </sheetView>
  </sheetViews>
  <sheetFormatPr defaultColWidth="9.140625" defaultRowHeight="12.75"/>
  <cols>
    <col min="1" max="1" width="32.00390625" style="0" customWidth="1"/>
    <col min="2" max="17" width="10.8515625" style="0" customWidth="1"/>
  </cols>
  <sheetData>
    <row r="1" spans="1:17" ht="12.75">
      <c r="A1" s="39" t="s">
        <v>459</v>
      </c>
      <c r="B1" s="9"/>
      <c r="C1" s="9"/>
      <c r="D1" s="9"/>
      <c r="E1" s="9"/>
      <c r="F1" s="9"/>
      <c r="G1" s="9"/>
      <c r="H1" s="9"/>
      <c r="I1" s="9"/>
      <c r="J1" s="9"/>
      <c r="K1" s="9"/>
      <c r="L1" s="9"/>
      <c r="M1" s="36"/>
      <c r="Q1" s="47"/>
    </row>
    <row r="2" spans="1:17" ht="12.75">
      <c r="A2" s="125"/>
      <c r="B2" s="2"/>
      <c r="C2" s="2"/>
      <c r="D2" s="2"/>
      <c r="E2" s="2"/>
      <c r="F2" s="2"/>
      <c r="G2" s="2"/>
      <c r="H2" s="2"/>
      <c r="I2" s="2"/>
      <c r="J2" s="2"/>
      <c r="K2" s="2"/>
      <c r="L2" s="2"/>
      <c r="M2" s="3"/>
      <c r="Q2" s="24"/>
    </row>
    <row r="3" spans="1:17" ht="12.75">
      <c r="A3" s="242"/>
      <c r="B3" s="243"/>
      <c r="C3" s="244" t="s">
        <v>460</v>
      </c>
      <c r="D3" s="245"/>
      <c r="E3" s="243"/>
      <c r="F3" s="243"/>
      <c r="G3" s="244" t="s">
        <v>461</v>
      </c>
      <c r="H3" s="245"/>
      <c r="I3" s="243"/>
      <c r="J3" s="243"/>
      <c r="K3" s="244" t="s">
        <v>63</v>
      </c>
      <c r="L3" s="245"/>
      <c r="M3" s="243"/>
      <c r="N3" s="243"/>
      <c r="O3" s="244" t="s">
        <v>64</v>
      </c>
      <c r="P3" s="245"/>
      <c r="Q3" s="243"/>
    </row>
    <row r="4" spans="1:17" ht="12.75">
      <c r="A4" s="75"/>
      <c r="B4" s="36" t="s">
        <v>462</v>
      </c>
      <c r="C4" s="36" t="s">
        <v>155</v>
      </c>
      <c r="D4" s="36" t="s">
        <v>463</v>
      </c>
      <c r="E4" s="36" t="s">
        <v>464</v>
      </c>
      <c r="F4" s="36" t="s">
        <v>462</v>
      </c>
      <c r="G4" s="36" t="s">
        <v>155</v>
      </c>
      <c r="H4" s="36" t="s">
        <v>463</v>
      </c>
      <c r="I4" s="36" t="s">
        <v>464</v>
      </c>
      <c r="J4" s="36" t="s">
        <v>462</v>
      </c>
      <c r="K4" s="36" t="s">
        <v>155</v>
      </c>
      <c r="L4" s="36" t="s">
        <v>463</v>
      </c>
      <c r="M4" s="36" t="s">
        <v>464</v>
      </c>
      <c r="N4" s="36" t="s">
        <v>462</v>
      </c>
      <c r="O4" s="36" t="s">
        <v>155</v>
      </c>
      <c r="P4" s="36" t="s">
        <v>463</v>
      </c>
      <c r="Q4" s="36" t="s">
        <v>464</v>
      </c>
    </row>
    <row r="5" spans="1:17" ht="12.75">
      <c r="A5" s="75"/>
      <c r="B5" s="3" t="s">
        <v>465</v>
      </c>
      <c r="C5" s="3" t="s">
        <v>465</v>
      </c>
      <c r="D5" s="3"/>
      <c r="E5" s="3"/>
      <c r="F5" s="3" t="s">
        <v>465</v>
      </c>
      <c r="G5" s="3" t="s">
        <v>465</v>
      </c>
      <c r="H5" s="3"/>
      <c r="I5" s="3"/>
      <c r="J5" s="3" t="s">
        <v>465</v>
      </c>
      <c r="K5" s="3" t="s">
        <v>465</v>
      </c>
      <c r="L5" s="3"/>
      <c r="M5" s="3"/>
      <c r="N5" s="3" t="s">
        <v>465</v>
      </c>
      <c r="O5" s="3" t="s">
        <v>465</v>
      </c>
      <c r="P5" s="3"/>
      <c r="Q5" s="3"/>
    </row>
    <row r="6" spans="1:17" ht="12.75">
      <c r="A6" s="5"/>
      <c r="B6" s="133" t="s">
        <v>466</v>
      </c>
      <c r="C6" s="133" t="s">
        <v>466</v>
      </c>
      <c r="D6" s="133"/>
      <c r="E6" s="133"/>
      <c r="F6" s="133" t="s">
        <v>466</v>
      </c>
      <c r="G6" s="133" t="s">
        <v>466</v>
      </c>
      <c r="H6" s="133"/>
      <c r="I6" s="133"/>
      <c r="J6" s="133" t="s">
        <v>466</v>
      </c>
      <c r="K6" s="133" t="s">
        <v>466</v>
      </c>
      <c r="L6" s="133"/>
      <c r="M6" s="133"/>
      <c r="N6" s="133" t="s">
        <v>466</v>
      </c>
      <c r="O6" s="133" t="s">
        <v>466</v>
      </c>
      <c r="P6" s="133"/>
      <c r="Q6" s="133"/>
    </row>
    <row r="7" spans="1:17" ht="12.75">
      <c r="A7" s="41" t="s">
        <v>72</v>
      </c>
      <c r="B7" s="134">
        <v>2</v>
      </c>
      <c r="C7" s="134">
        <v>3</v>
      </c>
      <c r="D7" s="134">
        <v>4</v>
      </c>
      <c r="E7" s="134">
        <v>5</v>
      </c>
      <c r="F7" s="134">
        <v>6</v>
      </c>
      <c r="G7" s="134">
        <v>7</v>
      </c>
      <c r="H7" s="134">
        <v>8</v>
      </c>
      <c r="I7" s="134">
        <v>9</v>
      </c>
      <c r="J7" s="134">
        <v>2</v>
      </c>
      <c r="K7" s="134">
        <v>3</v>
      </c>
      <c r="L7" s="134">
        <v>4</v>
      </c>
      <c r="M7" s="134">
        <v>5</v>
      </c>
      <c r="N7" s="134">
        <v>10</v>
      </c>
      <c r="O7" s="134">
        <v>11</v>
      </c>
      <c r="P7" s="134">
        <v>12</v>
      </c>
      <c r="Q7" s="134">
        <v>13</v>
      </c>
    </row>
    <row r="8" spans="1:17" ht="12.75">
      <c r="A8" s="35"/>
      <c r="B8" s="9"/>
      <c r="C8" s="9"/>
      <c r="D8" s="9"/>
      <c r="E8" s="9"/>
      <c r="F8" s="9"/>
      <c r="G8" s="9"/>
      <c r="H8" s="9"/>
      <c r="I8" s="9"/>
      <c r="J8" s="9"/>
      <c r="K8" s="9"/>
      <c r="L8" s="9"/>
      <c r="M8" s="9"/>
      <c r="N8" s="9"/>
      <c r="O8" s="9"/>
      <c r="P8" s="9"/>
      <c r="Q8" s="9"/>
    </row>
    <row r="9" spans="1:17" ht="12.75">
      <c r="A9" t="s">
        <v>467</v>
      </c>
      <c r="B9" s="229">
        <v>2246608.66</v>
      </c>
      <c r="C9" s="229">
        <v>358447.8</v>
      </c>
      <c r="D9" s="229">
        <v>168742.38</v>
      </c>
      <c r="E9" s="229">
        <v>2605056.46</v>
      </c>
      <c r="F9" s="229">
        <v>951692.07</v>
      </c>
      <c r="G9" s="229">
        <v>202469.53</v>
      </c>
      <c r="H9" s="229">
        <v>81644.4</v>
      </c>
      <c r="I9" s="229">
        <v>1154161.6</v>
      </c>
      <c r="J9" s="229">
        <v>1599873.44</v>
      </c>
      <c r="K9" s="229">
        <v>338619.53</v>
      </c>
      <c r="L9" s="229">
        <v>142279.68</v>
      </c>
      <c r="M9" s="229">
        <v>1938493</v>
      </c>
      <c r="N9" s="229">
        <v>914703.26</v>
      </c>
      <c r="O9" s="229">
        <v>183446.05</v>
      </c>
      <c r="P9" s="229">
        <v>73127.42</v>
      </c>
      <c r="Q9" s="229">
        <v>1098149.31</v>
      </c>
    </row>
    <row r="10" spans="1:17" ht="12.75">
      <c r="A10" t="s">
        <v>468</v>
      </c>
      <c r="B10" s="229">
        <v>2127245.02</v>
      </c>
      <c r="C10" s="229">
        <v>341793.98</v>
      </c>
      <c r="D10" s="229">
        <v>160060.13</v>
      </c>
      <c r="E10" s="229">
        <v>2469038.99</v>
      </c>
      <c r="F10" s="229">
        <v>876006.54</v>
      </c>
      <c r="G10" s="229">
        <v>177330.17</v>
      </c>
      <c r="H10" s="229">
        <v>69465.31</v>
      </c>
      <c r="I10" s="229">
        <v>1053336.7</v>
      </c>
      <c r="J10" s="229">
        <v>1520835.78</v>
      </c>
      <c r="K10" s="229">
        <v>323672.41</v>
      </c>
      <c r="L10" s="229">
        <v>134953.53</v>
      </c>
      <c r="M10" s="229">
        <v>1844508.2</v>
      </c>
      <c r="N10" s="229">
        <v>871726.53</v>
      </c>
      <c r="O10" s="229">
        <v>173643.6</v>
      </c>
      <c r="P10" s="229">
        <v>69703.61</v>
      </c>
      <c r="Q10" s="229">
        <v>1045370.13</v>
      </c>
    </row>
    <row r="11" spans="1:17" ht="12.75">
      <c r="A11" t="s">
        <v>469</v>
      </c>
      <c r="B11" s="229">
        <v>119363.65</v>
      </c>
      <c r="C11" s="229">
        <v>16653.82</v>
      </c>
      <c r="D11" s="229">
        <v>8682.25</v>
      </c>
      <c r="E11" s="229">
        <v>136017.46</v>
      </c>
      <c r="F11" s="229">
        <v>75685.54</v>
      </c>
      <c r="G11" s="2">
        <v>25139.37</v>
      </c>
      <c r="H11" s="229">
        <v>12179.09</v>
      </c>
      <c r="I11" s="229">
        <v>100824.9</v>
      </c>
      <c r="J11" s="229">
        <v>79037.66</v>
      </c>
      <c r="K11" s="229">
        <v>14947.12</v>
      </c>
      <c r="L11" s="229">
        <v>7326.15</v>
      </c>
      <c r="M11" s="229">
        <v>93984.79</v>
      </c>
      <c r="N11" s="229">
        <v>42976.73</v>
      </c>
      <c r="O11" s="229">
        <v>9802.46</v>
      </c>
      <c r="P11" s="229">
        <v>3423.82</v>
      </c>
      <c r="Q11" s="229">
        <v>52779.19</v>
      </c>
    </row>
    <row r="12" spans="1:17" ht="12.75">
      <c r="A12" s="118" t="s">
        <v>470</v>
      </c>
      <c r="B12" s="229">
        <v>441438.72</v>
      </c>
      <c r="C12" s="229">
        <v>96504.35</v>
      </c>
      <c r="D12" s="229">
        <v>52179.78</v>
      </c>
      <c r="E12" s="229">
        <v>537943.07</v>
      </c>
      <c r="F12" s="229">
        <v>264857.98</v>
      </c>
      <c r="G12" s="2">
        <v>76519.78</v>
      </c>
      <c r="H12" s="2">
        <v>41622.52</v>
      </c>
      <c r="I12" s="229">
        <v>341377.77</v>
      </c>
      <c r="J12" s="229">
        <v>262078.64</v>
      </c>
      <c r="K12" s="229">
        <v>64213.49</v>
      </c>
      <c r="L12" s="229">
        <v>35488.26</v>
      </c>
      <c r="M12" s="229">
        <v>326292.13</v>
      </c>
      <c r="N12" s="229">
        <v>181514.61</v>
      </c>
      <c r="O12" s="229">
        <v>50347.86</v>
      </c>
      <c r="P12" s="229">
        <v>29519.09</v>
      </c>
      <c r="Q12" s="229">
        <v>231862.47</v>
      </c>
    </row>
    <row r="13" spans="1:17" ht="12.75">
      <c r="A13" t="s">
        <v>471</v>
      </c>
      <c r="B13" s="246">
        <v>82.06</v>
      </c>
      <c r="C13" s="246">
        <v>17.94</v>
      </c>
      <c r="D13" s="246">
        <v>9.7</v>
      </c>
      <c r="E13" s="230">
        <f>+B13+C13</f>
        <v>100</v>
      </c>
      <c r="F13" s="246">
        <v>77.59</v>
      </c>
      <c r="G13" s="246">
        <v>22.41</v>
      </c>
      <c r="H13" s="246">
        <v>12.19</v>
      </c>
      <c r="I13" s="230">
        <v>100</v>
      </c>
      <c r="J13" s="246">
        <v>80.32</v>
      </c>
      <c r="K13" s="246">
        <v>19.68</v>
      </c>
      <c r="L13" s="246">
        <v>10.88</v>
      </c>
      <c r="M13" s="230">
        <f>+J13+K13</f>
        <v>100</v>
      </c>
      <c r="N13" s="246">
        <v>78.29</v>
      </c>
      <c r="O13" s="246">
        <v>21.71</v>
      </c>
      <c r="P13" s="246">
        <v>12.73</v>
      </c>
      <c r="Q13" s="230">
        <f>+N13+O13</f>
        <v>100</v>
      </c>
    </row>
    <row r="14" spans="1:17" ht="12.75">
      <c r="A14" s="104" t="s">
        <v>472</v>
      </c>
      <c r="C14" s="24"/>
      <c r="D14" s="24"/>
      <c r="E14" s="24"/>
      <c r="F14" s="248"/>
      <c r="G14" s="24"/>
      <c r="H14" s="24"/>
      <c r="I14" s="24"/>
      <c r="J14" s="24"/>
      <c r="K14" s="24"/>
      <c r="L14" s="24"/>
      <c r="M14" s="160"/>
      <c r="N14" s="75"/>
      <c r="Q14" s="24"/>
    </row>
    <row r="15" spans="1:17" s="5" customFormat="1" ht="12.75">
      <c r="A15" s="18" t="s">
        <v>473</v>
      </c>
      <c r="B15" s="18"/>
      <c r="C15" s="18"/>
      <c r="D15" s="18"/>
      <c r="E15" s="18"/>
      <c r="F15" s="247"/>
      <c r="G15" s="18"/>
      <c r="H15" s="18"/>
      <c r="I15" s="18"/>
      <c r="J15" s="18"/>
      <c r="K15" s="18"/>
      <c r="L15" s="18"/>
      <c r="M15" s="133"/>
      <c r="Q15" s="18"/>
    </row>
    <row r="16" spans="2:17" ht="13.5" customHeight="1">
      <c r="B16" s="2"/>
      <c r="C16" s="2"/>
      <c r="D16" s="2"/>
      <c r="E16" s="2"/>
      <c r="F16" s="2"/>
      <c r="G16" s="2"/>
      <c r="H16" s="2"/>
      <c r="I16" s="2"/>
      <c r="J16" s="2"/>
      <c r="K16" s="2"/>
      <c r="L16" s="2"/>
      <c r="M16" s="3"/>
      <c r="Q16" s="2"/>
    </row>
    <row r="18" ht="12.75">
      <c r="A18" s="459" t="s">
        <v>712</v>
      </c>
    </row>
  </sheetData>
  <hyperlinks>
    <hyperlink ref="F14" location="'Options time series-NSE '!A1" display="Nifty Options"/>
    <hyperlink ref="F16" location="'Options time series-NSE '!A1" display="Nifty Futures"/>
    <hyperlink ref="IV15" location="'Options time series-NSE '!A1" display="Nifty Futures"/>
    <hyperlink ref="IV13" location="'Options time series-NSE '!A1" display="Nifty Options"/>
    <hyperlink ref="IV3" location="'S&amp;P CNX Defty'!A1" display="S&amp;P CNX Defty"/>
    <hyperlink ref="A18" location="Index!A1" display="Back"/>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16"/>
  <sheetViews>
    <sheetView workbookViewId="0" topLeftCell="A1">
      <selection activeCell="A16" sqref="A16"/>
    </sheetView>
  </sheetViews>
  <sheetFormatPr defaultColWidth="9.140625" defaultRowHeight="12.75"/>
  <cols>
    <col min="1" max="1" width="35.421875" style="0" customWidth="1"/>
    <col min="2" max="10" width="8.57421875" style="0" customWidth="1"/>
    <col min="11" max="31" width="11.00390625" style="0" customWidth="1"/>
  </cols>
  <sheetData>
    <row r="1" spans="1:14" ht="12" customHeight="1">
      <c r="A1" s="42" t="s">
        <v>474</v>
      </c>
      <c r="B1" s="143"/>
      <c r="C1" s="24"/>
      <c r="D1" s="18"/>
      <c r="E1" s="18"/>
      <c r="F1" s="18"/>
      <c r="G1" s="18"/>
      <c r="H1" s="18"/>
      <c r="I1" s="18"/>
      <c r="J1" s="18"/>
      <c r="K1" s="18"/>
      <c r="L1" s="18"/>
      <c r="M1" s="178"/>
      <c r="N1" s="18"/>
    </row>
    <row r="2" spans="1:15" ht="12.75">
      <c r="A2" s="449" t="s">
        <v>475</v>
      </c>
      <c r="B2" s="249">
        <v>36529</v>
      </c>
      <c r="C2" s="250"/>
      <c r="D2" s="251" t="s">
        <v>476</v>
      </c>
      <c r="E2" s="251" t="s">
        <v>405</v>
      </c>
      <c r="F2" s="251"/>
      <c r="G2" s="451" t="s">
        <v>248</v>
      </c>
      <c r="H2" s="451"/>
      <c r="I2" s="451" t="s">
        <v>63</v>
      </c>
      <c r="J2" s="451"/>
      <c r="K2" s="252"/>
      <c r="L2" s="252"/>
      <c r="M2" s="253"/>
      <c r="N2" s="253"/>
      <c r="O2" s="254"/>
    </row>
    <row r="3" spans="1:15" ht="12.75">
      <c r="A3" s="450"/>
      <c r="B3" s="251">
        <v>2008</v>
      </c>
      <c r="C3" s="255"/>
      <c r="D3" s="81" t="s">
        <v>477</v>
      </c>
      <c r="E3" s="81" t="s">
        <v>477</v>
      </c>
      <c r="F3" s="81"/>
      <c r="G3" s="81" t="s">
        <v>478</v>
      </c>
      <c r="H3" s="81" t="s">
        <v>479</v>
      </c>
      <c r="I3" s="81" t="s">
        <v>478</v>
      </c>
      <c r="J3" s="81" t="s">
        <v>479</v>
      </c>
      <c r="K3" s="81" t="s">
        <v>63</v>
      </c>
      <c r="L3" s="81" t="s">
        <v>64</v>
      </c>
      <c r="M3" s="81" t="s">
        <v>65</v>
      </c>
      <c r="N3" s="81" t="s">
        <v>66</v>
      </c>
      <c r="O3" s="81" t="s">
        <v>134</v>
      </c>
    </row>
    <row r="4" spans="1:15" ht="12.75">
      <c r="A4" s="258">
        <v>1</v>
      </c>
      <c r="B4" s="259">
        <v>2</v>
      </c>
      <c r="C4" s="5"/>
      <c r="D4" s="260">
        <v>3</v>
      </c>
      <c r="E4" s="260">
        <v>4</v>
      </c>
      <c r="F4" s="260"/>
      <c r="G4" s="260">
        <v>5</v>
      </c>
      <c r="H4" s="260">
        <v>6</v>
      </c>
      <c r="I4" s="260">
        <v>7</v>
      </c>
      <c r="J4" s="260">
        <v>8</v>
      </c>
      <c r="K4" s="260">
        <f>+J4+1</f>
        <v>9</v>
      </c>
      <c r="L4" s="260">
        <f>+K4+1</f>
        <v>10</v>
      </c>
      <c r="M4" s="260">
        <f>+L4+1</f>
        <v>11</v>
      </c>
      <c r="N4" s="260">
        <f>+M4+1</f>
        <v>12</v>
      </c>
      <c r="O4" s="260">
        <f>+N4+1</f>
        <v>13</v>
      </c>
    </row>
    <row r="5" spans="1:15" ht="12.75">
      <c r="A5" s="171" t="s">
        <v>480</v>
      </c>
      <c r="B5" s="145">
        <v>20687</v>
      </c>
      <c r="C5" s="261">
        <v>49.1</v>
      </c>
      <c r="D5" s="145">
        <v>19530</v>
      </c>
      <c r="E5" s="145">
        <v>13872</v>
      </c>
      <c r="F5" s="262">
        <v>43.8</v>
      </c>
      <c r="G5" s="145">
        <v>12455</v>
      </c>
      <c r="H5" s="145">
        <v>20687</v>
      </c>
      <c r="I5" s="145">
        <v>8929</v>
      </c>
      <c r="J5" s="145">
        <v>14652</v>
      </c>
      <c r="K5" s="263" t="s">
        <v>481</v>
      </c>
      <c r="L5" s="263" t="s">
        <v>482</v>
      </c>
      <c r="M5" s="264" t="s">
        <v>483</v>
      </c>
      <c r="N5" s="235" t="s">
        <v>484</v>
      </c>
      <c r="O5" s="81" t="s">
        <v>485</v>
      </c>
    </row>
    <row r="6" spans="1:15" ht="12.75">
      <c r="A6" t="s">
        <v>486</v>
      </c>
      <c r="B6" s="145">
        <v>11462</v>
      </c>
      <c r="C6" s="262">
        <v>63</v>
      </c>
      <c r="D6" s="145">
        <v>10596</v>
      </c>
      <c r="E6" s="145">
        <v>7033</v>
      </c>
      <c r="F6" s="262">
        <v>38.3</v>
      </c>
      <c r="G6" s="145">
        <v>6288</v>
      </c>
      <c r="H6" s="145">
        <v>11462</v>
      </c>
      <c r="I6" s="145">
        <v>4535</v>
      </c>
      <c r="J6" s="145">
        <v>7413</v>
      </c>
      <c r="K6" s="263" t="s">
        <v>487</v>
      </c>
      <c r="L6" s="263" t="s">
        <v>488</v>
      </c>
      <c r="M6" s="50" t="s">
        <v>489</v>
      </c>
      <c r="N6" s="235" t="s">
        <v>490</v>
      </c>
      <c r="O6" s="81" t="s">
        <v>491</v>
      </c>
    </row>
    <row r="7" spans="1:15" ht="12.75">
      <c r="A7" t="s">
        <v>492</v>
      </c>
      <c r="B7" s="145">
        <v>2734</v>
      </c>
      <c r="C7" s="261">
        <v>64</v>
      </c>
      <c r="D7" s="145">
        <v>2511</v>
      </c>
      <c r="E7" s="145">
        <v>1667</v>
      </c>
      <c r="F7" s="262">
        <v>36.8</v>
      </c>
      <c r="G7" s="145">
        <v>1487</v>
      </c>
      <c r="H7" s="145">
        <v>2734</v>
      </c>
      <c r="I7" s="145">
        <v>1073</v>
      </c>
      <c r="J7" s="145">
        <v>1753</v>
      </c>
      <c r="K7" s="263" t="s">
        <v>493</v>
      </c>
      <c r="L7" s="263" t="s">
        <v>494</v>
      </c>
      <c r="M7" s="50" t="s">
        <v>495</v>
      </c>
      <c r="N7" s="235" t="s">
        <v>496</v>
      </c>
      <c r="O7" s="81" t="s">
        <v>497</v>
      </c>
    </row>
    <row r="8" spans="1:15" ht="12.75">
      <c r="A8" t="s">
        <v>498</v>
      </c>
      <c r="B8" s="145">
        <v>6274</v>
      </c>
      <c r="C8" s="262">
        <v>57.3</v>
      </c>
      <c r="D8" s="145">
        <v>5858</v>
      </c>
      <c r="E8" s="145">
        <v>3989</v>
      </c>
      <c r="F8" s="262">
        <v>37.3</v>
      </c>
      <c r="G8" s="145">
        <v>3634</v>
      </c>
      <c r="H8" s="145">
        <v>6274</v>
      </c>
      <c r="I8" s="145">
        <v>2633</v>
      </c>
      <c r="J8" s="145">
        <v>4224</v>
      </c>
      <c r="K8" s="263" t="s">
        <v>499</v>
      </c>
      <c r="L8" s="263" t="s">
        <v>500</v>
      </c>
      <c r="M8" s="50" t="s">
        <v>501</v>
      </c>
      <c r="N8" s="235" t="s">
        <v>502</v>
      </c>
      <c r="O8" s="81" t="s">
        <v>503</v>
      </c>
    </row>
    <row r="9" spans="1:15" ht="12.75">
      <c r="A9" s="118" t="s">
        <v>504</v>
      </c>
      <c r="B9" s="265">
        <v>3623</v>
      </c>
      <c r="C9" s="266">
        <v>50.7</v>
      </c>
      <c r="D9" s="265">
        <v>3517</v>
      </c>
      <c r="E9" s="265">
        <v>2404</v>
      </c>
      <c r="F9" s="266">
        <v>50.6</v>
      </c>
      <c r="G9" s="75">
        <v>2153</v>
      </c>
      <c r="H9" s="75">
        <v>3758</v>
      </c>
      <c r="I9" s="75">
        <v>1400</v>
      </c>
      <c r="J9" s="75">
        <v>2533</v>
      </c>
      <c r="K9" s="267" t="s">
        <v>505</v>
      </c>
      <c r="L9" s="267" t="s">
        <v>506</v>
      </c>
      <c r="M9" s="50" t="s">
        <v>507</v>
      </c>
      <c r="N9" s="189" t="s">
        <v>508</v>
      </c>
      <c r="O9" s="79" t="s">
        <v>509</v>
      </c>
    </row>
    <row r="10" spans="1:15" ht="12.75">
      <c r="A10" s="18" t="s">
        <v>510</v>
      </c>
      <c r="B10" s="268">
        <v>66682</v>
      </c>
      <c r="C10" s="269">
        <v>33.6</v>
      </c>
      <c r="D10" s="268">
        <v>65343</v>
      </c>
      <c r="E10" s="268">
        <v>49905</v>
      </c>
      <c r="F10" s="269">
        <v>20.5</v>
      </c>
      <c r="G10" s="63" t="s">
        <v>27</v>
      </c>
      <c r="H10" s="63" t="s">
        <v>27</v>
      </c>
      <c r="I10" s="268"/>
      <c r="J10" s="268"/>
      <c r="K10" s="270" t="s">
        <v>511</v>
      </c>
      <c r="L10" s="271" t="s">
        <v>512</v>
      </c>
      <c r="M10" s="241" t="s">
        <v>513</v>
      </c>
      <c r="N10" s="63" t="s">
        <v>514</v>
      </c>
      <c r="O10" s="251" t="s">
        <v>515</v>
      </c>
    </row>
    <row r="11" spans="1:14" ht="12.75">
      <c r="A11" s="118" t="s">
        <v>516</v>
      </c>
      <c r="B11" s="48"/>
      <c r="C11" s="48"/>
      <c r="D11" s="48"/>
      <c r="E11" s="48"/>
      <c r="F11" s="48"/>
      <c r="G11" s="48"/>
      <c r="H11" s="48"/>
      <c r="I11" s="48"/>
      <c r="J11" s="48"/>
      <c r="K11" s="48"/>
      <c r="L11" s="48"/>
      <c r="M11" s="36"/>
      <c r="N11" s="48"/>
    </row>
    <row r="12" spans="1:14" ht="12.75">
      <c r="A12" s="209" t="s">
        <v>517</v>
      </c>
      <c r="B12" s="49"/>
      <c r="C12" s="49"/>
      <c r="D12" s="49"/>
      <c r="E12" s="49"/>
      <c r="F12" s="49"/>
      <c r="G12" s="49"/>
      <c r="H12" s="49"/>
      <c r="I12" s="49"/>
      <c r="J12" s="49"/>
      <c r="K12" s="49"/>
      <c r="L12" s="49"/>
      <c r="M12" s="158"/>
      <c r="N12" s="49"/>
    </row>
    <row r="13" spans="1:14" ht="12.75">
      <c r="A13" s="177"/>
      <c r="B13" s="37"/>
      <c r="C13" s="49"/>
      <c r="D13" s="37"/>
      <c r="E13" s="37"/>
      <c r="F13" s="37"/>
      <c r="G13" s="37"/>
      <c r="H13" s="37"/>
      <c r="I13" s="37"/>
      <c r="J13" s="37"/>
      <c r="K13" s="37"/>
      <c r="L13" s="37"/>
      <c r="M13" s="58"/>
      <c r="N13" s="37"/>
    </row>
    <row r="16" ht="12.75">
      <c r="A16" s="459" t="s">
        <v>712</v>
      </c>
    </row>
  </sheetData>
  <mergeCells count="3">
    <mergeCell ref="A2:A3"/>
    <mergeCell ref="G2:H2"/>
    <mergeCell ref="I2:J2"/>
  </mergeCells>
  <hyperlinks>
    <hyperlink ref="F11" location="'Options time series-NSE '!A1" display="Stock Futures"/>
    <hyperlink ref="D11" location="'CNX Nifty Junior'!A1" display="CNX Nifty Junior"/>
    <hyperlink ref="C11" location="'BSE CG'!A1" display="BSE CG "/>
    <hyperlink ref="IV10" location="'BSE CG'!A1" display="BSE CG "/>
    <hyperlink ref="A16" location="Index!A1" display="Back"/>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398"/>
  <sheetViews>
    <sheetView workbookViewId="0" topLeftCell="A1">
      <selection activeCell="A398" sqref="A398"/>
    </sheetView>
  </sheetViews>
  <sheetFormatPr defaultColWidth="9.140625" defaultRowHeight="12.75"/>
  <cols>
    <col min="1" max="1" width="36.00390625" style="0" customWidth="1"/>
    <col min="2" max="2" width="14.140625" style="0" customWidth="1"/>
    <col min="3" max="3" width="9.8515625" style="0" customWidth="1"/>
    <col min="4" max="4" width="12.00390625" style="0" customWidth="1"/>
    <col min="6" max="6" width="13.140625" style="0" customWidth="1"/>
    <col min="7" max="7" width="12.28125" style="0" customWidth="1"/>
    <col min="8" max="8" width="13.28125" style="0" customWidth="1"/>
    <col min="9" max="9" width="12.28125" style="0" customWidth="1"/>
  </cols>
  <sheetData>
    <row r="1" spans="1:14" ht="12.75">
      <c r="A1" s="42" t="s">
        <v>518</v>
      </c>
      <c r="B1" s="9"/>
      <c r="C1" s="66"/>
      <c r="D1" s="9"/>
      <c r="E1" s="9"/>
      <c r="F1" s="9"/>
      <c r="G1" s="9"/>
      <c r="H1" s="9"/>
      <c r="I1" s="272"/>
      <c r="J1" s="272"/>
      <c r="K1" s="9"/>
      <c r="L1" s="9"/>
      <c r="M1" s="36"/>
      <c r="N1" s="273"/>
    </row>
    <row r="2" spans="1:14" ht="12.75">
      <c r="A2" s="274" t="s">
        <v>519</v>
      </c>
      <c r="B2" s="275"/>
      <c r="D2" s="276" t="s">
        <v>520</v>
      </c>
      <c r="E2" s="275"/>
      <c r="F2" s="275"/>
      <c r="G2" s="275"/>
      <c r="H2" s="275"/>
      <c r="I2" s="272"/>
      <c r="J2" s="272"/>
      <c r="K2" s="277"/>
      <c r="L2" s="87"/>
      <c r="M2" s="81"/>
      <c r="N2" s="87"/>
    </row>
    <row r="3" spans="1:14" ht="12.75">
      <c r="A3" s="104" t="s">
        <v>521</v>
      </c>
      <c r="B3" s="278" t="s">
        <v>522</v>
      </c>
      <c r="C3" s="278" t="s">
        <v>523</v>
      </c>
      <c r="D3" s="278" t="s">
        <v>524</v>
      </c>
      <c r="E3" s="278" t="s">
        <v>525</v>
      </c>
      <c r="F3" s="278" t="s">
        <v>526</v>
      </c>
      <c r="G3" s="278" t="s">
        <v>527</v>
      </c>
      <c r="H3" s="278" t="s">
        <v>528</v>
      </c>
      <c r="I3" s="272"/>
      <c r="J3" s="272"/>
      <c r="K3" s="87"/>
      <c r="L3" s="87"/>
      <c r="M3" s="81"/>
      <c r="N3" s="87"/>
    </row>
    <row r="4" spans="1:14" ht="12.75">
      <c r="A4" s="41" t="s">
        <v>72</v>
      </c>
      <c r="B4" s="260">
        <v>2</v>
      </c>
      <c r="C4" s="260">
        <v>3</v>
      </c>
      <c r="D4" s="260">
        <v>4</v>
      </c>
      <c r="E4" s="260">
        <v>5</v>
      </c>
      <c r="F4" s="260">
        <v>6</v>
      </c>
      <c r="G4" s="260">
        <v>7</v>
      </c>
      <c r="H4" s="260">
        <v>8</v>
      </c>
      <c r="I4" s="272"/>
      <c r="J4" s="272"/>
      <c r="K4" s="272"/>
      <c r="L4" s="87"/>
      <c r="M4" s="81"/>
      <c r="N4" s="87"/>
    </row>
    <row r="5" spans="1:14" ht="12.75">
      <c r="A5" s="279"/>
      <c r="B5" s="280"/>
      <c r="C5" s="280"/>
      <c r="D5" s="280"/>
      <c r="E5" s="280"/>
      <c r="F5" s="280"/>
      <c r="G5" s="280"/>
      <c r="H5" s="280"/>
      <c r="I5" s="272"/>
      <c r="J5" s="272"/>
      <c r="K5" s="272"/>
      <c r="L5" s="87"/>
      <c r="M5" s="81"/>
      <c r="N5" s="87"/>
    </row>
    <row r="6" spans="1:14" ht="12.75">
      <c r="A6" s="171" t="s">
        <v>529</v>
      </c>
      <c r="B6" s="281">
        <v>20323.28</v>
      </c>
      <c r="C6" s="281">
        <v>20484.28</v>
      </c>
      <c r="D6" s="281">
        <v>20239.63</v>
      </c>
      <c r="E6" s="281">
        <v>20286.99</v>
      </c>
      <c r="F6" s="281">
        <v>20206.95</v>
      </c>
      <c r="G6" s="281">
        <v>80.04</v>
      </c>
      <c r="H6" s="281">
        <v>0.4</v>
      </c>
      <c r="I6" s="272"/>
      <c r="J6" s="272"/>
      <c r="K6" s="272"/>
      <c r="L6" s="87"/>
      <c r="M6" s="81"/>
      <c r="N6" s="87"/>
    </row>
    <row r="7" spans="1:14" ht="12.75">
      <c r="A7" s="171" t="s">
        <v>530</v>
      </c>
      <c r="B7" s="281">
        <v>9628.19</v>
      </c>
      <c r="C7" s="281">
        <v>9817.28</v>
      </c>
      <c r="D7" s="281">
        <v>9628.19</v>
      </c>
      <c r="E7" s="281">
        <v>9789.49</v>
      </c>
      <c r="F7" s="281">
        <v>9574.57</v>
      </c>
      <c r="G7" s="281">
        <v>214.92</v>
      </c>
      <c r="H7" s="281">
        <v>2.24</v>
      </c>
      <c r="I7" s="272"/>
      <c r="J7" s="272"/>
      <c r="K7" s="272"/>
      <c r="L7" s="87"/>
      <c r="M7" s="81"/>
      <c r="N7" s="87"/>
    </row>
    <row r="8" spans="1:14" ht="12.75">
      <c r="A8" s="171" t="s">
        <v>531</v>
      </c>
      <c r="B8" s="281">
        <v>12973.21</v>
      </c>
      <c r="C8" s="281">
        <v>13376.8</v>
      </c>
      <c r="D8" s="281">
        <v>12973.21</v>
      </c>
      <c r="E8" s="281">
        <v>13348.37</v>
      </c>
      <c r="F8" s="281">
        <v>12901.29</v>
      </c>
      <c r="G8" s="281">
        <v>447.08</v>
      </c>
      <c r="H8" s="281">
        <v>3.47</v>
      </c>
      <c r="I8" s="272"/>
      <c r="J8" s="272"/>
      <c r="K8" s="272"/>
      <c r="L8" s="87"/>
      <c r="M8" s="81"/>
      <c r="N8" s="87"/>
    </row>
    <row r="9" spans="1:14" ht="12.75">
      <c r="A9" s="171" t="s">
        <v>532</v>
      </c>
      <c r="B9" s="281">
        <v>11131.98</v>
      </c>
      <c r="C9" s="281">
        <v>11209.18</v>
      </c>
      <c r="D9" s="281">
        <v>11128.96</v>
      </c>
      <c r="E9" s="281">
        <v>11154.28</v>
      </c>
      <c r="F9" s="281">
        <v>11069.32</v>
      </c>
      <c r="G9" s="281">
        <v>84.96</v>
      </c>
      <c r="H9" s="281">
        <v>0.77</v>
      </c>
      <c r="I9" s="282"/>
      <c r="J9" s="282"/>
      <c r="K9" s="282"/>
      <c r="L9" s="282"/>
      <c r="M9" s="283"/>
      <c r="N9" s="284"/>
    </row>
    <row r="10" spans="1:14" ht="12.75">
      <c r="A10" s="171" t="s">
        <v>533</v>
      </c>
      <c r="B10" s="281">
        <v>2647.38</v>
      </c>
      <c r="C10" s="281">
        <v>2666.59</v>
      </c>
      <c r="D10" s="281">
        <v>2647.38</v>
      </c>
      <c r="E10" s="281">
        <v>2656.52</v>
      </c>
      <c r="F10" s="281">
        <v>2631.88</v>
      </c>
      <c r="G10" s="281">
        <v>24.64</v>
      </c>
      <c r="H10" s="281">
        <v>0.94</v>
      </c>
      <c r="I10" s="285"/>
      <c r="J10" s="285"/>
      <c r="K10" s="285"/>
      <c r="L10" s="285"/>
      <c r="M10" s="79"/>
      <c r="N10" s="87"/>
    </row>
    <row r="11" spans="1:14" ht="12.75">
      <c r="A11" s="171" t="s">
        <v>534</v>
      </c>
      <c r="B11" s="281">
        <v>8549.17</v>
      </c>
      <c r="C11" s="281">
        <v>8616.65</v>
      </c>
      <c r="D11" s="281">
        <v>8549.17</v>
      </c>
      <c r="E11" s="281">
        <v>8592.43</v>
      </c>
      <c r="F11" s="281">
        <v>8497.59</v>
      </c>
      <c r="G11" s="281">
        <v>94.84</v>
      </c>
      <c r="H11" s="281">
        <v>1.12</v>
      </c>
      <c r="I11" s="285"/>
      <c r="J11" s="285"/>
      <c r="K11" s="285"/>
      <c r="L11" s="285"/>
      <c r="M11" s="79"/>
      <c r="N11" s="87"/>
    </row>
    <row r="12" spans="1:14" ht="12.75">
      <c r="A12" s="42" t="s">
        <v>535</v>
      </c>
      <c r="B12" s="281"/>
      <c r="C12" s="281"/>
      <c r="D12" s="281"/>
      <c r="E12" s="281"/>
      <c r="F12" s="281"/>
      <c r="G12" s="281"/>
      <c r="H12" s="281"/>
      <c r="I12" s="285"/>
      <c r="J12" s="285"/>
      <c r="K12" s="285"/>
      <c r="L12" s="285"/>
      <c r="M12" s="79"/>
      <c r="N12" s="87"/>
    </row>
    <row r="13" spans="1:14" ht="12.75">
      <c r="A13" s="171" t="s">
        <v>536</v>
      </c>
      <c r="B13" s="281">
        <v>5600.58</v>
      </c>
      <c r="C13" s="281">
        <v>5686.68</v>
      </c>
      <c r="D13" s="281">
        <v>5600.58</v>
      </c>
      <c r="E13" s="281">
        <v>5667.45</v>
      </c>
      <c r="F13" s="281">
        <v>5595</v>
      </c>
      <c r="G13" s="281">
        <v>72.45</v>
      </c>
      <c r="H13" s="281">
        <v>1.29</v>
      </c>
      <c r="I13" s="285"/>
      <c r="J13" s="285"/>
      <c r="K13" s="285"/>
      <c r="L13" s="285"/>
      <c r="M13" s="79"/>
      <c r="N13" s="87"/>
    </row>
    <row r="14" spans="1:14" ht="12.75">
      <c r="A14" s="171" t="s">
        <v>537</v>
      </c>
      <c r="B14" s="281">
        <v>11414.9</v>
      </c>
      <c r="C14" s="281">
        <v>11511.51</v>
      </c>
      <c r="D14" s="281">
        <v>11329.1</v>
      </c>
      <c r="E14" s="281">
        <v>11418</v>
      </c>
      <c r="F14" s="281">
        <v>11386.35</v>
      </c>
      <c r="G14" s="281">
        <v>31.65</v>
      </c>
      <c r="H14" s="281">
        <v>0.28</v>
      </c>
      <c r="I14" s="285"/>
      <c r="J14" s="285"/>
      <c r="K14" s="285"/>
      <c r="L14" s="285"/>
      <c r="M14" s="79"/>
      <c r="N14" s="87"/>
    </row>
    <row r="15" spans="1:14" ht="12.75">
      <c r="A15" s="171" t="s">
        <v>538</v>
      </c>
      <c r="B15" s="281">
        <v>6748.16</v>
      </c>
      <c r="C15" s="281">
        <v>6998.8</v>
      </c>
      <c r="D15" s="281">
        <v>6748.16</v>
      </c>
      <c r="E15" s="281">
        <v>6956.79</v>
      </c>
      <c r="F15" s="281">
        <v>6602</v>
      </c>
      <c r="G15" s="281">
        <v>354.79</v>
      </c>
      <c r="H15" s="281">
        <v>5.37</v>
      </c>
      <c r="I15" s="285"/>
      <c r="J15" s="285"/>
      <c r="K15" s="285"/>
      <c r="L15" s="285"/>
      <c r="M15" s="79"/>
      <c r="N15" s="87"/>
    </row>
    <row r="16" spans="1:14" ht="12.75">
      <c r="A16" s="171" t="s">
        <v>539</v>
      </c>
      <c r="B16" s="281">
        <v>19699.24</v>
      </c>
      <c r="C16" s="281">
        <v>19920.9</v>
      </c>
      <c r="D16" s="281">
        <v>19699.24</v>
      </c>
      <c r="E16" s="281">
        <v>19755.39</v>
      </c>
      <c r="F16" s="281">
        <v>19645.23</v>
      </c>
      <c r="G16" s="281">
        <v>110.16</v>
      </c>
      <c r="H16" s="281">
        <v>0.56</v>
      </c>
      <c r="I16" s="285"/>
      <c r="J16" s="285"/>
      <c r="K16" s="285"/>
      <c r="L16" s="285"/>
      <c r="M16" s="79"/>
      <c r="N16" s="87"/>
    </row>
    <row r="17" spans="1:14" ht="12.75">
      <c r="A17" s="171" t="s">
        <v>540</v>
      </c>
      <c r="B17" s="281">
        <v>2299.33</v>
      </c>
      <c r="C17" s="281">
        <v>2327.41</v>
      </c>
      <c r="D17" s="281">
        <v>2292.24</v>
      </c>
      <c r="E17" s="281">
        <v>2319.92</v>
      </c>
      <c r="F17" s="281">
        <v>2280.6</v>
      </c>
      <c r="G17" s="281">
        <v>39.32</v>
      </c>
      <c r="H17" s="281">
        <v>1.72</v>
      </c>
      <c r="I17" s="285"/>
      <c r="J17" s="286"/>
      <c r="K17" s="286"/>
      <c r="L17" s="286"/>
      <c r="M17" s="287"/>
      <c r="N17" s="284"/>
    </row>
    <row r="18" spans="1:14" ht="12.75">
      <c r="A18" s="171" t="s">
        <v>541</v>
      </c>
      <c r="B18" s="281">
        <v>4348.83</v>
      </c>
      <c r="C18" s="281">
        <v>4440.12</v>
      </c>
      <c r="D18" s="281">
        <v>4348.83</v>
      </c>
      <c r="E18" s="281">
        <v>4418.65</v>
      </c>
      <c r="F18" s="281">
        <v>4338.95</v>
      </c>
      <c r="G18" s="281">
        <v>79.7</v>
      </c>
      <c r="H18" s="281">
        <v>1.84</v>
      </c>
      <c r="I18" s="285"/>
      <c r="J18" s="285"/>
      <c r="K18" s="285"/>
      <c r="L18" s="285"/>
      <c r="M18" s="79"/>
      <c r="N18" s="87"/>
    </row>
    <row r="19" spans="1:14" ht="12.75">
      <c r="A19" s="171" t="s">
        <v>189</v>
      </c>
      <c r="B19" s="281">
        <v>4556.86</v>
      </c>
      <c r="C19" s="281">
        <v>4579.3</v>
      </c>
      <c r="D19" s="281">
        <v>4511.36</v>
      </c>
      <c r="E19" s="281">
        <v>4529.59</v>
      </c>
      <c r="F19" s="281">
        <v>4552.06</v>
      </c>
      <c r="G19" s="281">
        <v>-22.47</v>
      </c>
      <c r="H19" s="281">
        <v>-0.49</v>
      </c>
      <c r="I19" s="285"/>
      <c r="J19" s="285"/>
      <c r="K19" s="285"/>
      <c r="L19" s="285"/>
      <c r="M19" s="79"/>
      <c r="N19" s="87"/>
    </row>
    <row r="20" spans="1:14" ht="12.75">
      <c r="A20" s="171" t="s">
        <v>542</v>
      </c>
      <c r="B20" s="281">
        <v>20122.7</v>
      </c>
      <c r="C20" s="281">
        <v>20228.9</v>
      </c>
      <c r="D20" s="281">
        <v>19947.91</v>
      </c>
      <c r="E20" s="281">
        <v>20020.22</v>
      </c>
      <c r="F20" s="281">
        <v>19948.45</v>
      </c>
      <c r="G20" s="281">
        <v>71.77</v>
      </c>
      <c r="H20" s="281">
        <v>0.36</v>
      </c>
      <c r="I20" s="285"/>
      <c r="J20" s="285"/>
      <c r="K20" s="285"/>
      <c r="L20" s="285"/>
      <c r="M20" s="79"/>
      <c r="N20" s="87"/>
    </row>
    <row r="21" spans="1:14" ht="12.75">
      <c r="A21" s="171" t="s">
        <v>543</v>
      </c>
      <c r="B21" s="281">
        <v>13358.13</v>
      </c>
      <c r="C21" s="281">
        <v>13400.17</v>
      </c>
      <c r="D21" s="281">
        <v>13238.02</v>
      </c>
      <c r="E21" s="281">
        <v>13301.6</v>
      </c>
      <c r="F21" s="281">
        <v>13202.26</v>
      </c>
      <c r="G21" s="281">
        <v>99.34</v>
      </c>
      <c r="H21" s="281">
        <v>0.75</v>
      </c>
      <c r="I21" s="285"/>
      <c r="J21" s="286"/>
      <c r="K21" s="286"/>
      <c r="L21" s="286"/>
      <c r="M21" s="287"/>
      <c r="N21" s="284"/>
    </row>
    <row r="22" spans="1:14" ht="12.75">
      <c r="A22" s="171" t="s">
        <v>544</v>
      </c>
      <c r="B22" s="281">
        <v>4524.64</v>
      </c>
      <c r="C22" s="281">
        <v>4559.92</v>
      </c>
      <c r="D22" s="281">
        <v>4524.64</v>
      </c>
      <c r="E22" s="281">
        <v>4548.85</v>
      </c>
      <c r="F22" s="281">
        <v>4492.8</v>
      </c>
      <c r="G22" s="281">
        <v>56.05</v>
      </c>
      <c r="H22" s="281">
        <v>1.25</v>
      </c>
      <c r="I22" s="285"/>
      <c r="J22" s="285"/>
      <c r="K22" s="285"/>
      <c r="L22" s="285"/>
      <c r="M22" s="79"/>
      <c r="N22" s="87"/>
    </row>
    <row r="23" spans="1:14" ht="12.75">
      <c r="A23" s="171" t="s">
        <v>545</v>
      </c>
      <c r="B23" s="281">
        <v>10338.43</v>
      </c>
      <c r="C23" s="281">
        <v>10484.38</v>
      </c>
      <c r="D23" s="281">
        <v>10338.43</v>
      </c>
      <c r="E23" s="281">
        <v>10468.14</v>
      </c>
      <c r="F23" s="281">
        <v>10244.6</v>
      </c>
      <c r="G23" s="281">
        <v>223.54</v>
      </c>
      <c r="H23" s="281">
        <v>2.18</v>
      </c>
      <c r="I23" s="285"/>
      <c r="J23" s="285"/>
      <c r="K23" s="285"/>
      <c r="L23" s="285"/>
      <c r="M23" s="79"/>
      <c r="N23" s="87"/>
    </row>
    <row r="24" spans="1:14" ht="12.75">
      <c r="A24" s="171" t="s">
        <v>546</v>
      </c>
      <c r="B24" s="281">
        <v>12702.15</v>
      </c>
      <c r="C24" s="281">
        <v>12867.57</v>
      </c>
      <c r="D24" s="281">
        <v>12674.84</v>
      </c>
      <c r="E24" s="281">
        <v>12727.42</v>
      </c>
      <c r="F24" s="281">
        <v>12551.26</v>
      </c>
      <c r="G24" s="281">
        <v>176.16</v>
      </c>
      <c r="H24" s="281">
        <v>1.4</v>
      </c>
      <c r="I24" s="288"/>
      <c r="J24" s="289"/>
      <c r="K24" s="289"/>
      <c r="L24" s="289"/>
      <c r="M24" s="283"/>
      <c r="N24" s="284"/>
    </row>
    <row r="25" spans="1:14" ht="12.75">
      <c r="A25" s="171" t="s">
        <v>547</v>
      </c>
      <c r="B25" s="281">
        <v>3961.56</v>
      </c>
      <c r="C25" s="281">
        <v>4029.49</v>
      </c>
      <c r="D25" s="281">
        <v>3961.56</v>
      </c>
      <c r="E25" s="281">
        <v>4015.03</v>
      </c>
      <c r="F25" s="281">
        <v>3950.07</v>
      </c>
      <c r="G25" s="281">
        <v>64.96</v>
      </c>
      <c r="H25" s="281">
        <v>1.64</v>
      </c>
      <c r="I25" s="289"/>
      <c r="J25" s="289"/>
      <c r="K25" s="289"/>
      <c r="L25" s="289"/>
      <c r="M25" s="283"/>
      <c r="N25" s="284"/>
    </row>
    <row r="26" spans="1:14" ht="12.75">
      <c r="A26" s="42" t="s">
        <v>548</v>
      </c>
      <c r="B26" s="281"/>
      <c r="C26" s="281"/>
      <c r="D26" s="281"/>
      <c r="E26" s="281"/>
      <c r="F26" s="281"/>
      <c r="G26" s="281"/>
      <c r="H26" s="281"/>
      <c r="I26" s="289"/>
      <c r="J26" s="289"/>
      <c r="K26" s="289"/>
      <c r="L26" s="289"/>
      <c r="M26" s="283"/>
      <c r="N26" s="284"/>
    </row>
    <row r="27" spans="1:14" ht="12.75">
      <c r="A27" s="171" t="s">
        <v>549</v>
      </c>
      <c r="B27" s="281">
        <v>4233.8</v>
      </c>
      <c r="C27" s="281">
        <v>4267.34</v>
      </c>
      <c r="D27" s="281">
        <v>4217.44</v>
      </c>
      <c r="E27" s="281">
        <v>4226.77</v>
      </c>
      <c r="F27" s="281">
        <v>4210.63</v>
      </c>
      <c r="G27" s="281">
        <v>16.14</v>
      </c>
      <c r="H27" s="281">
        <v>0.38</v>
      </c>
      <c r="I27" s="75"/>
      <c r="J27" s="286"/>
      <c r="K27" s="290"/>
      <c r="L27" s="290"/>
      <c r="M27" s="283"/>
      <c r="N27" s="284"/>
    </row>
    <row r="28" spans="1:14" ht="12.75">
      <c r="A28" s="171" t="s">
        <v>550</v>
      </c>
      <c r="B28" s="281">
        <v>2922.1</v>
      </c>
      <c r="C28" s="281">
        <v>2942.37</v>
      </c>
      <c r="D28" s="281">
        <v>2921.11</v>
      </c>
      <c r="E28" s="281">
        <v>2928.33</v>
      </c>
      <c r="F28" s="281">
        <v>2906.39</v>
      </c>
      <c r="G28" s="281">
        <v>21.94</v>
      </c>
      <c r="H28" s="281">
        <v>0.75</v>
      </c>
      <c r="I28" s="75"/>
      <c r="J28" s="286"/>
      <c r="K28" s="290"/>
      <c r="L28" s="290"/>
      <c r="M28" s="283"/>
      <c r="N28" s="284"/>
    </row>
    <row r="29" spans="1:14" ht="12.75">
      <c r="A29" s="291" t="s">
        <v>551</v>
      </c>
      <c r="B29" s="281">
        <v>1118.4</v>
      </c>
      <c r="C29" s="281">
        <v>1126.51</v>
      </c>
      <c r="D29" s="281">
        <v>1118.4</v>
      </c>
      <c r="E29" s="281">
        <v>1122.4</v>
      </c>
      <c r="F29" s="281">
        <v>1112.13</v>
      </c>
      <c r="G29" s="281">
        <v>10.27</v>
      </c>
      <c r="H29" s="281">
        <v>0.92</v>
      </c>
      <c r="I29" s="75"/>
      <c r="J29" s="286"/>
      <c r="K29" s="290"/>
      <c r="L29" s="290"/>
      <c r="M29" s="283"/>
      <c r="N29" s="284"/>
    </row>
    <row r="30" spans="1:14" s="5" customFormat="1" ht="12.75">
      <c r="A30" s="292"/>
      <c r="B30" s="293"/>
      <c r="C30" s="293"/>
      <c r="D30" s="293"/>
      <c r="E30" s="293"/>
      <c r="F30" s="293"/>
      <c r="G30" s="293"/>
      <c r="H30" s="293"/>
      <c r="J30" s="294"/>
      <c r="K30" s="294"/>
      <c r="L30" s="294"/>
      <c r="M30" s="295"/>
      <c r="N30" s="254"/>
    </row>
    <row r="31" spans="1:14" ht="12.75">
      <c r="A31" s="285" t="s">
        <v>552</v>
      </c>
      <c r="B31" s="296"/>
      <c r="C31" s="296"/>
      <c r="D31" s="296"/>
      <c r="E31" s="296"/>
      <c r="F31" s="296"/>
      <c r="G31" s="296"/>
      <c r="H31" s="296"/>
      <c r="I31" s="290"/>
      <c r="J31" s="297"/>
      <c r="K31" s="297"/>
      <c r="L31" s="297"/>
      <c r="M31" s="81"/>
      <c r="N31" s="87"/>
    </row>
    <row r="32" spans="1:14" ht="12.75">
      <c r="A32" t="s">
        <v>553</v>
      </c>
      <c r="B32" s="298"/>
      <c r="C32" s="298"/>
      <c r="D32" s="298"/>
      <c r="E32" s="298"/>
      <c r="F32" s="298"/>
      <c r="G32" s="298"/>
      <c r="H32" s="298"/>
      <c r="I32" s="297"/>
      <c r="J32" s="297"/>
      <c r="K32" s="297"/>
      <c r="L32" s="297"/>
      <c r="M32" s="81"/>
      <c r="N32" s="87"/>
    </row>
    <row r="33" spans="1:14" ht="12.75">
      <c r="A33" s="299" t="s">
        <v>554</v>
      </c>
      <c r="B33" s="285"/>
      <c r="C33" s="285"/>
      <c r="D33" s="285"/>
      <c r="E33" s="285"/>
      <c r="F33" s="285"/>
      <c r="G33" s="285"/>
      <c r="H33" s="285"/>
      <c r="I33" s="297"/>
      <c r="J33" s="297"/>
      <c r="K33" s="297"/>
      <c r="L33" s="297"/>
      <c r="M33" s="81"/>
      <c r="N33" s="87"/>
    </row>
    <row r="34" spans="1:14" ht="12.75">
      <c r="A34" s="300" t="s">
        <v>555</v>
      </c>
      <c r="B34" s="301"/>
      <c r="C34" s="301"/>
      <c r="D34" s="301"/>
      <c r="E34" s="301"/>
      <c r="F34" s="301"/>
      <c r="G34" s="301"/>
      <c r="H34" s="301"/>
      <c r="I34" s="297"/>
      <c r="J34" s="297"/>
      <c r="K34" s="297"/>
      <c r="L34" s="297"/>
      <c r="M34" s="81"/>
      <c r="N34" s="87"/>
    </row>
    <row r="35" spans="1:14" ht="12.75">
      <c r="A35" s="302" t="s">
        <v>556</v>
      </c>
      <c r="B35" s="303"/>
      <c r="C35" s="303"/>
      <c r="D35" s="276" t="s">
        <v>520</v>
      </c>
      <c r="E35" s="303"/>
      <c r="F35" s="303"/>
      <c r="G35" s="303"/>
      <c r="H35" s="303"/>
      <c r="I35" s="297"/>
      <c r="J35" s="297"/>
      <c r="K35" s="297"/>
      <c r="L35" s="297"/>
      <c r="M35" s="81"/>
      <c r="N35" s="87"/>
    </row>
    <row r="36" spans="1:14" ht="12.75">
      <c r="A36" s="452" t="s">
        <v>671</v>
      </c>
      <c r="B36" s="453"/>
      <c r="C36" s="453"/>
      <c r="D36" s="453"/>
      <c r="E36" s="453"/>
      <c r="F36" s="453"/>
      <c r="G36" s="453"/>
      <c r="H36" s="453"/>
      <c r="I36" s="122"/>
      <c r="J36" s="122"/>
      <c r="K36" s="122"/>
      <c r="L36" s="122"/>
      <c r="M36" s="122"/>
      <c r="N36" s="122"/>
    </row>
    <row r="37" spans="1:14" ht="12.75">
      <c r="A37" t="s">
        <v>672</v>
      </c>
      <c r="B37" s="107"/>
      <c r="C37" s="107"/>
      <c r="D37" s="107"/>
      <c r="E37" s="107"/>
      <c r="F37" s="107"/>
      <c r="G37" s="107"/>
      <c r="I37" s="122"/>
      <c r="J37" s="122"/>
      <c r="K37" s="122"/>
      <c r="L37" s="122"/>
      <c r="M37" s="122"/>
      <c r="N37" s="122"/>
    </row>
    <row r="38" spans="1:14" ht="12.75">
      <c r="A38" s="304"/>
      <c r="B38" s="305"/>
      <c r="C38" s="304"/>
      <c r="D38" s="304"/>
      <c r="E38" s="304"/>
      <c r="F38" s="304"/>
      <c r="G38" s="304"/>
      <c r="H38" s="304"/>
      <c r="K38" s="122"/>
      <c r="L38" s="122"/>
      <c r="M38" s="122"/>
      <c r="N38" s="122"/>
    </row>
    <row r="39" spans="1:14" s="171" customFormat="1" ht="12.75">
      <c r="A39" s="306" t="s">
        <v>557</v>
      </c>
      <c r="B39" s="307">
        <v>19135.11</v>
      </c>
      <c r="C39" s="308"/>
      <c r="D39" s="308"/>
      <c r="E39" s="308"/>
      <c r="F39" s="308"/>
      <c r="G39" s="308"/>
      <c r="H39" s="308"/>
      <c r="I39" s="309"/>
      <c r="J39" s="309"/>
      <c r="K39" s="309"/>
      <c r="L39" s="297"/>
      <c r="M39" s="81"/>
      <c r="N39" s="87"/>
    </row>
    <row r="40" spans="1:14" s="171" customFormat="1" ht="12.75">
      <c r="A40" s="306" t="s">
        <v>558</v>
      </c>
      <c r="B40" s="310">
        <v>8891.78</v>
      </c>
      <c r="C40" s="308"/>
      <c r="D40" s="311"/>
      <c r="E40" s="311"/>
      <c r="F40" s="311"/>
      <c r="G40" s="311"/>
      <c r="H40" s="311"/>
      <c r="I40" s="312"/>
      <c r="J40" s="312"/>
      <c r="K40" s="312"/>
      <c r="L40" s="313"/>
      <c r="M40" s="283"/>
      <c r="N40" s="284"/>
    </row>
    <row r="41" spans="1:14" s="171" customFormat="1" ht="12.75">
      <c r="A41" s="306" t="s">
        <v>559</v>
      </c>
      <c r="B41" s="314">
        <v>6002942</v>
      </c>
      <c r="C41" s="315"/>
      <c r="D41" s="308"/>
      <c r="E41" s="308"/>
      <c r="F41" s="308"/>
      <c r="G41" s="308"/>
      <c r="H41" s="308"/>
      <c r="I41" s="308"/>
      <c r="J41" s="308"/>
      <c r="K41" s="309"/>
      <c r="L41" s="309"/>
      <c r="M41" s="81"/>
      <c r="N41" s="87"/>
    </row>
    <row r="42" spans="1:14" s="171" customFormat="1" ht="12.75">
      <c r="A42" s="316" t="s">
        <v>560</v>
      </c>
      <c r="B42" s="317">
        <v>6543272</v>
      </c>
      <c r="C42" s="308"/>
      <c r="D42" s="308"/>
      <c r="E42" s="308"/>
      <c r="F42" s="308"/>
      <c r="G42" s="308"/>
      <c r="H42" s="308"/>
      <c r="I42" s="308"/>
      <c r="J42" s="308"/>
      <c r="K42" s="308"/>
      <c r="L42" s="308"/>
      <c r="M42" s="81"/>
      <c r="N42" s="87"/>
    </row>
    <row r="43" spans="1:14" s="171" customFormat="1" ht="12.75">
      <c r="A43" s="318"/>
      <c r="B43" s="319"/>
      <c r="C43" s="320"/>
      <c r="D43" s="320"/>
      <c r="E43" s="320"/>
      <c r="F43" s="320"/>
      <c r="G43" s="320"/>
      <c r="H43" s="320"/>
      <c r="I43" s="309"/>
      <c r="J43" s="309"/>
      <c r="K43" s="309"/>
      <c r="L43" s="309"/>
      <c r="M43" s="81"/>
      <c r="N43" s="87"/>
    </row>
    <row r="44" spans="1:14" ht="12.75">
      <c r="A44" s="308"/>
      <c r="B44" s="308"/>
      <c r="C44" s="308"/>
      <c r="D44" s="308"/>
      <c r="E44" s="308"/>
      <c r="F44" s="308"/>
      <c r="G44" s="308"/>
      <c r="H44" s="308"/>
      <c r="I44" s="308"/>
      <c r="J44" s="308"/>
      <c r="K44" s="297"/>
      <c r="L44" s="297"/>
      <c r="M44" s="81"/>
      <c r="N44" s="87"/>
    </row>
    <row r="45" spans="1:14" ht="12.75">
      <c r="A45" s="321" t="s">
        <v>521</v>
      </c>
      <c r="B45" s="322" t="s">
        <v>561</v>
      </c>
      <c r="C45" s="322" t="s">
        <v>522</v>
      </c>
      <c r="D45" s="322" t="s">
        <v>523</v>
      </c>
      <c r="E45" s="322" t="s">
        <v>524</v>
      </c>
      <c r="F45" s="322" t="s">
        <v>525</v>
      </c>
      <c r="G45" s="322" t="s">
        <v>562</v>
      </c>
      <c r="H45" s="323"/>
      <c r="I45" s="297"/>
      <c r="J45" s="297"/>
      <c r="K45" s="297"/>
      <c r="L45" s="297"/>
      <c r="M45" s="81"/>
      <c r="N45" s="87"/>
    </row>
    <row r="46" spans="1:14" ht="12.75">
      <c r="A46" s="107" t="s">
        <v>563</v>
      </c>
      <c r="B46" s="324">
        <v>6079.7</v>
      </c>
      <c r="C46" s="324">
        <v>6095</v>
      </c>
      <c r="D46" s="324">
        <v>6167.75</v>
      </c>
      <c r="E46" s="324">
        <v>6095</v>
      </c>
      <c r="F46" s="324">
        <v>6138.6</v>
      </c>
      <c r="G46" s="324">
        <v>58.9</v>
      </c>
      <c r="H46" s="323"/>
      <c r="I46" s="285"/>
      <c r="J46" s="285"/>
      <c r="K46" s="285"/>
      <c r="L46" s="297"/>
      <c r="M46" s="81"/>
      <c r="N46" s="87"/>
    </row>
    <row r="47" spans="1:14" ht="12.75">
      <c r="A47" s="107" t="s">
        <v>564</v>
      </c>
      <c r="B47" s="324">
        <v>4824.65</v>
      </c>
      <c r="C47" s="324">
        <v>4833.1</v>
      </c>
      <c r="D47" s="324">
        <v>4860.95</v>
      </c>
      <c r="E47" s="324">
        <v>4778.95</v>
      </c>
      <c r="F47" s="324">
        <v>4812.6</v>
      </c>
      <c r="G47" s="324">
        <v>-12.05</v>
      </c>
      <c r="H47" s="325"/>
      <c r="I47" s="290"/>
      <c r="J47" s="290"/>
      <c r="K47" s="290"/>
      <c r="L47" s="290"/>
      <c r="M47" s="283"/>
      <c r="N47" s="284"/>
    </row>
    <row r="48" spans="1:14" ht="12.75">
      <c r="A48" s="107" t="s">
        <v>565</v>
      </c>
      <c r="B48" s="324">
        <v>12365.4</v>
      </c>
      <c r="C48" s="324">
        <v>12426.95</v>
      </c>
      <c r="D48" s="324">
        <v>12533.95</v>
      </c>
      <c r="E48" s="324">
        <v>12377.5</v>
      </c>
      <c r="F48" s="324">
        <v>12488.25</v>
      </c>
      <c r="G48" s="324">
        <v>122.85</v>
      </c>
      <c r="H48" s="323"/>
      <c r="I48" s="297"/>
      <c r="J48" s="297"/>
      <c r="K48" s="297"/>
      <c r="L48" s="297"/>
      <c r="M48" s="81"/>
      <c r="N48" s="87"/>
    </row>
    <row r="49" spans="1:14" ht="12.75">
      <c r="A49" s="107" t="s">
        <v>566</v>
      </c>
      <c r="B49" s="324">
        <v>5343.7</v>
      </c>
      <c r="C49" s="324">
        <v>5359.05</v>
      </c>
      <c r="D49" s="324">
        <v>5422.65</v>
      </c>
      <c r="E49" s="324">
        <v>5359.05</v>
      </c>
      <c r="F49" s="324">
        <v>5399.9</v>
      </c>
      <c r="G49" s="324">
        <v>56.2</v>
      </c>
      <c r="H49" s="323"/>
      <c r="I49" s="297"/>
      <c r="J49" s="297"/>
      <c r="K49" s="297"/>
      <c r="L49" s="297"/>
      <c r="M49" s="81"/>
      <c r="N49" s="87"/>
    </row>
    <row r="50" spans="1:14" ht="12.75">
      <c r="A50" s="107" t="s">
        <v>567</v>
      </c>
      <c r="B50" s="324">
        <v>9828.35</v>
      </c>
      <c r="C50" s="324">
        <v>9861.7</v>
      </c>
      <c r="D50" s="324">
        <v>9914.55</v>
      </c>
      <c r="E50" s="324">
        <v>9790.4</v>
      </c>
      <c r="F50" s="324">
        <v>9863.45</v>
      </c>
      <c r="G50" s="324">
        <v>35.1</v>
      </c>
      <c r="H50" s="323"/>
      <c r="I50" s="297"/>
      <c r="J50" s="297"/>
      <c r="K50" s="297"/>
      <c r="L50" s="297"/>
      <c r="M50" s="81"/>
      <c r="N50" s="87"/>
    </row>
    <row r="51" spans="1:14" ht="12.75">
      <c r="A51" s="107" t="s">
        <v>568</v>
      </c>
      <c r="B51" s="324">
        <v>9068.05</v>
      </c>
      <c r="C51" s="324">
        <v>9154.85</v>
      </c>
      <c r="D51" s="324">
        <v>9232.8</v>
      </c>
      <c r="E51" s="324">
        <v>9154.85</v>
      </c>
      <c r="F51" s="324">
        <v>9199.85</v>
      </c>
      <c r="G51" s="324">
        <v>131.8</v>
      </c>
      <c r="H51" s="323"/>
      <c r="I51" s="297"/>
      <c r="J51" s="297"/>
      <c r="K51" s="297"/>
      <c r="L51" s="297"/>
      <c r="M51" s="81"/>
      <c r="N51" s="87"/>
    </row>
    <row r="52" spans="1:14" ht="12.75">
      <c r="A52" s="107" t="s">
        <v>569</v>
      </c>
      <c r="B52" s="326">
        <v>5284.2</v>
      </c>
      <c r="C52" s="326">
        <v>5337.8</v>
      </c>
      <c r="D52" s="326">
        <v>5364</v>
      </c>
      <c r="E52" s="326">
        <v>5326.2</v>
      </c>
      <c r="F52" s="326">
        <v>5354.7</v>
      </c>
      <c r="G52" s="326">
        <v>70.5</v>
      </c>
      <c r="H52" s="327"/>
      <c r="I52" s="328"/>
      <c r="J52" s="328"/>
      <c r="K52" s="328"/>
      <c r="L52" s="328"/>
      <c r="M52" s="329"/>
      <c r="N52" s="284"/>
    </row>
    <row r="53" spans="1:14" ht="12.75">
      <c r="A53" s="107" t="s">
        <v>570</v>
      </c>
      <c r="B53" s="326">
        <v>5989.95</v>
      </c>
      <c r="C53" s="326">
        <v>6010.3</v>
      </c>
      <c r="D53" s="326">
        <v>6066.1</v>
      </c>
      <c r="E53" s="326">
        <v>6010.3</v>
      </c>
      <c r="F53" s="326">
        <v>6048.2</v>
      </c>
      <c r="G53" s="326">
        <v>58.25</v>
      </c>
      <c r="H53" s="288"/>
      <c r="I53" s="289"/>
      <c r="J53" s="290"/>
      <c r="K53" s="290"/>
      <c r="L53" s="290"/>
      <c r="M53" s="283"/>
      <c r="N53" s="284"/>
    </row>
    <row r="54" spans="1:14" ht="12.75">
      <c r="A54" s="330" t="s">
        <v>571</v>
      </c>
      <c r="B54" s="331">
        <v>3751.4</v>
      </c>
      <c r="C54" s="331">
        <v>3762.2</v>
      </c>
      <c r="D54" s="331">
        <v>3830.1</v>
      </c>
      <c r="E54" s="331">
        <v>3762.2</v>
      </c>
      <c r="F54" s="331">
        <v>3812</v>
      </c>
      <c r="G54" s="331">
        <v>60.6</v>
      </c>
      <c r="H54" s="288"/>
      <c r="I54" s="289"/>
      <c r="J54" s="290"/>
      <c r="K54" s="290"/>
      <c r="L54" s="290"/>
      <c r="M54" s="283"/>
      <c r="N54" s="284"/>
    </row>
    <row r="55" spans="1:14" ht="12.75">
      <c r="A55" s="300" t="s">
        <v>572</v>
      </c>
      <c r="B55" s="331"/>
      <c r="C55" s="331"/>
      <c r="D55" s="331"/>
      <c r="E55" s="331"/>
      <c r="F55" s="331"/>
      <c r="G55" s="331"/>
      <c r="H55" s="308"/>
      <c r="I55" s="297"/>
      <c r="J55" s="297"/>
      <c r="K55" s="297"/>
      <c r="L55" s="297"/>
      <c r="M55" s="81"/>
      <c r="N55" s="87"/>
    </row>
    <row r="56" spans="1:14" ht="12.75">
      <c r="A56" s="332" t="s">
        <v>573</v>
      </c>
      <c r="B56" s="301"/>
      <c r="C56" s="333"/>
      <c r="D56" s="276" t="s">
        <v>520</v>
      </c>
      <c r="E56" s="301"/>
      <c r="F56" s="301"/>
      <c r="G56" s="301"/>
      <c r="H56" s="303"/>
      <c r="I56" s="303"/>
      <c r="J56" s="297"/>
      <c r="K56" s="297"/>
      <c r="L56" s="297"/>
      <c r="M56" s="81"/>
      <c r="N56" s="87"/>
    </row>
    <row r="57" spans="1:14" ht="12.75">
      <c r="A57" s="334" t="s">
        <v>348</v>
      </c>
      <c r="B57" s="81" t="s">
        <v>574</v>
      </c>
      <c r="C57" s="335" t="s">
        <v>575</v>
      </c>
      <c r="D57" s="81" t="s">
        <v>576</v>
      </c>
      <c r="E57" s="297"/>
      <c r="F57" s="336" t="s">
        <v>577</v>
      </c>
      <c r="G57" s="81" t="s">
        <v>574</v>
      </c>
      <c r="H57" s="81" t="s">
        <v>578</v>
      </c>
      <c r="I57" s="81" t="s">
        <v>579</v>
      </c>
      <c r="J57" s="337"/>
      <c r="K57" s="337"/>
      <c r="L57" s="297"/>
      <c r="M57" s="81"/>
      <c r="N57" s="87"/>
    </row>
    <row r="58" spans="1:14" ht="12.75">
      <c r="A58" s="75"/>
      <c r="B58" s="287" t="s">
        <v>580</v>
      </c>
      <c r="C58" s="100" t="s">
        <v>272</v>
      </c>
      <c r="D58" s="287" t="s">
        <v>580</v>
      </c>
      <c r="E58" s="297"/>
      <c r="F58" s="87"/>
      <c r="G58" s="337" t="s">
        <v>581</v>
      </c>
      <c r="H58" s="337" t="s">
        <v>582</v>
      </c>
      <c r="I58" s="338" t="s">
        <v>581</v>
      </c>
      <c r="J58" s="337"/>
      <c r="K58" s="337"/>
      <c r="L58" s="297"/>
      <c r="M58" s="81"/>
      <c r="N58" s="87"/>
    </row>
    <row r="59" spans="1:14" ht="12.75">
      <c r="A59" s="339"/>
      <c r="B59" s="79"/>
      <c r="C59" s="340" t="s">
        <v>583</v>
      </c>
      <c r="D59" s="79"/>
      <c r="E59" s="288"/>
      <c r="F59" s="255"/>
      <c r="G59" s="341"/>
      <c r="H59" s="330"/>
      <c r="I59" s="330"/>
      <c r="J59" s="290"/>
      <c r="K59" s="290"/>
      <c r="L59" s="290"/>
      <c r="M59" s="283"/>
      <c r="N59" s="284"/>
    </row>
    <row r="60" spans="1:14" ht="12.75">
      <c r="A60" s="342">
        <v>1</v>
      </c>
      <c r="B60" s="343">
        <v>2</v>
      </c>
      <c r="C60" s="344">
        <v>3</v>
      </c>
      <c r="D60" s="344">
        <v>4</v>
      </c>
      <c r="E60" s="345"/>
      <c r="F60" s="346">
        <v>5</v>
      </c>
      <c r="G60" s="347">
        <v>6</v>
      </c>
      <c r="H60" s="347">
        <v>7</v>
      </c>
      <c r="I60" s="347">
        <v>8</v>
      </c>
      <c r="J60" s="297"/>
      <c r="K60" s="297"/>
      <c r="L60" s="297"/>
      <c r="M60" s="348"/>
      <c r="N60" s="272"/>
    </row>
    <row r="61" spans="1:14" ht="12.75">
      <c r="A61" s="242" t="s">
        <v>584</v>
      </c>
      <c r="B61" s="349">
        <v>0</v>
      </c>
      <c r="C61" s="349">
        <v>100578</v>
      </c>
      <c r="D61" s="349">
        <v>53</v>
      </c>
      <c r="E61" s="350"/>
      <c r="F61" s="351" t="s">
        <v>585</v>
      </c>
      <c r="G61" s="349">
        <v>0</v>
      </c>
      <c r="H61" s="352">
        <v>343.59</v>
      </c>
      <c r="I61" s="353">
        <v>22004.02</v>
      </c>
      <c r="J61" s="354"/>
      <c r="K61" s="354"/>
      <c r="L61" s="290"/>
      <c r="M61" s="283"/>
      <c r="N61" s="284"/>
    </row>
    <row r="62" spans="1:14" ht="12.75">
      <c r="A62" s="75" t="s">
        <v>373</v>
      </c>
      <c r="B62" s="277">
        <v>0</v>
      </c>
      <c r="C62" s="79">
        <v>31</v>
      </c>
      <c r="D62" s="79">
        <v>90</v>
      </c>
      <c r="E62" s="277"/>
      <c r="F62" s="277" t="s">
        <v>373</v>
      </c>
      <c r="G62" s="79">
        <v>0</v>
      </c>
      <c r="H62" s="267">
        <v>976481</v>
      </c>
      <c r="I62" s="207">
        <v>3244499</v>
      </c>
      <c r="J62" s="354"/>
      <c r="K62" s="354"/>
      <c r="L62" s="297"/>
      <c r="M62" s="81"/>
      <c r="N62" s="87"/>
    </row>
    <row r="63" spans="1:14" ht="12.75">
      <c r="A63" s="83" t="s">
        <v>586</v>
      </c>
      <c r="B63" s="79">
        <f>+B64+B65</f>
        <v>0</v>
      </c>
      <c r="C63" s="79">
        <f>+C64+C65</f>
        <v>0</v>
      </c>
      <c r="D63" s="79">
        <f>+D64+D65</f>
        <v>0</v>
      </c>
      <c r="E63" s="277"/>
      <c r="F63" s="277" t="s">
        <v>587</v>
      </c>
      <c r="G63" s="277">
        <f>G64+G65</f>
        <v>40</v>
      </c>
      <c r="H63" s="207">
        <f>H64+H65</f>
        <v>244552.86</v>
      </c>
      <c r="I63" s="277">
        <f>I64+I65</f>
        <v>167</v>
      </c>
      <c r="J63" s="354"/>
      <c r="K63" s="354"/>
      <c r="L63" s="290"/>
      <c r="M63" s="283"/>
      <c r="N63" s="284"/>
    </row>
    <row r="64" spans="1:14" ht="12.75">
      <c r="A64" s="75" t="s">
        <v>588</v>
      </c>
      <c r="B64" s="277"/>
      <c r="C64" s="79"/>
      <c r="D64" s="79"/>
      <c r="E64" s="277"/>
      <c r="F64" s="277" t="s">
        <v>589</v>
      </c>
      <c r="G64" s="79">
        <v>16</v>
      </c>
      <c r="H64" s="267">
        <v>100676.96</v>
      </c>
      <c r="I64" s="79">
        <v>73</v>
      </c>
      <c r="J64" s="354"/>
      <c r="K64" s="354"/>
      <c r="L64" s="297"/>
      <c r="M64" s="81"/>
      <c r="N64" s="87"/>
    </row>
    <row r="65" spans="1:14" ht="12.75">
      <c r="A65" s="75" t="s">
        <v>590</v>
      </c>
      <c r="B65" s="79"/>
      <c r="C65" s="79"/>
      <c r="D65" s="79"/>
      <c r="E65" s="277"/>
      <c r="F65" s="277" t="s">
        <v>591</v>
      </c>
      <c r="G65" s="79">
        <v>24</v>
      </c>
      <c r="H65" s="267">
        <v>143875.9</v>
      </c>
      <c r="I65" s="79">
        <v>94</v>
      </c>
      <c r="J65" s="354"/>
      <c r="K65" s="354"/>
      <c r="L65" s="297"/>
      <c r="M65" s="81"/>
      <c r="N65" s="87"/>
    </row>
    <row r="66" spans="1:14" ht="12.75">
      <c r="A66" s="75" t="s">
        <v>371</v>
      </c>
      <c r="B66" s="277">
        <f>B67+B68</f>
        <v>0</v>
      </c>
      <c r="C66" s="107">
        <f>C67+C68</f>
        <v>0</v>
      </c>
      <c r="D66" s="107">
        <f>D67+D68</f>
        <v>0</v>
      </c>
      <c r="E66" s="277"/>
      <c r="F66" s="277" t="s">
        <v>371</v>
      </c>
      <c r="G66" s="277">
        <f>G67+G68</f>
        <v>919</v>
      </c>
      <c r="H66" s="207">
        <f>H67+H68</f>
        <v>153139.25999999998</v>
      </c>
      <c r="I66" s="277">
        <f>I67+I68</f>
        <v>1099</v>
      </c>
      <c r="J66" s="354"/>
      <c r="K66" s="354"/>
      <c r="L66" s="297"/>
      <c r="M66" s="81"/>
      <c r="N66" s="87"/>
    </row>
    <row r="67" spans="1:14" ht="12.75">
      <c r="A67" s="75" t="s">
        <v>588</v>
      </c>
      <c r="B67" s="107"/>
      <c r="C67" s="107"/>
      <c r="D67" s="107">
        <v>0</v>
      </c>
      <c r="E67" s="277"/>
      <c r="F67" s="277" t="s">
        <v>589</v>
      </c>
      <c r="G67" s="79">
        <v>826</v>
      </c>
      <c r="H67" s="267">
        <v>140007.02</v>
      </c>
      <c r="I67" s="79">
        <v>953</v>
      </c>
      <c r="J67" s="354"/>
      <c r="K67" s="354"/>
      <c r="L67" s="297"/>
      <c r="M67" s="81"/>
      <c r="N67" s="87"/>
    </row>
    <row r="68" spans="1:14" ht="12.75">
      <c r="A68" s="5" t="s">
        <v>590</v>
      </c>
      <c r="B68" s="330">
        <v>0</v>
      </c>
      <c r="C68" s="330">
        <v>0</v>
      </c>
      <c r="D68" s="330">
        <v>0</v>
      </c>
      <c r="E68" s="255"/>
      <c r="F68" s="255" t="s">
        <v>592</v>
      </c>
      <c r="G68" s="251">
        <v>93</v>
      </c>
      <c r="H68" s="270">
        <v>13132.24</v>
      </c>
      <c r="I68" s="251">
        <v>146</v>
      </c>
      <c r="J68" s="354"/>
      <c r="K68" s="354"/>
      <c r="L68" s="297"/>
      <c r="M68" s="81"/>
      <c r="N68" s="87"/>
    </row>
    <row r="69" spans="1:14" ht="12.75">
      <c r="A69" s="285"/>
      <c r="B69" s="79"/>
      <c r="C69" s="79"/>
      <c r="D69" s="79"/>
      <c r="E69" s="285"/>
      <c r="F69" s="285"/>
      <c r="G69" s="87"/>
      <c r="H69" s="145"/>
      <c r="I69" s="87"/>
      <c r="J69" s="297"/>
      <c r="K69" s="297"/>
      <c r="L69" s="297"/>
      <c r="M69" s="81"/>
      <c r="N69" s="87"/>
    </row>
    <row r="70" spans="1:14" ht="12.75">
      <c r="A70" s="301"/>
      <c r="B70" s="63"/>
      <c r="C70" s="63"/>
      <c r="D70" s="63"/>
      <c r="E70" s="301"/>
      <c r="F70" s="301"/>
      <c r="H70" s="121"/>
      <c r="J70" s="285"/>
      <c r="K70" s="285"/>
      <c r="L70" s="285"/>
      <c r="M70" s="79"/>
      <c r="N70" s="87"/>
    </row>
    <row r="71" spans="1:13" s="42" customFormat="1" ht="12.75">
      <c r="A71" s="42" t="s">
        <v>519</v>
      </c>
      <c r="B71" s="355"/>
      <c r="D71" s="356" t="s">
        <v>593</v>
      </c>
      <c r="E71" s="355"/>
      <c r="F71" s="355"/>
      <c r="H71" s="215"/>
      <c r="M71" s="85"/>
    </row>
    <row r="72" spans="1:14" ht="12.75">
      <c r="A72" s="104" t="s">
        <v>521</v>
      </c>
      <c r="B72" s="278" t="s">
        <v>522</v>
      </c>
      <c r="C72" s="278" t="s">
        <v>523</v>
      </c>
      <c r="D72" s="278" t="s">
        <v>524</v>
      </c>
      <c r="E72" s="278" t="s">
        <v>525</v>
      </c>
      <c r="F72" s="278" t="s">
        <v>526</v>
      </c>
      <c r="G72" s="278" t="s">
        <v>527</v>
      </c>
      <c r="H72" s="357" t="s">
        <v>528</v>
      </c>
      <c r="I72" s="277"/>
      <c r="J72" s="87"/>
      <c r="K72" s="87"/>
      <c r="L72" s="87"/>
      <c r="M72" s="81"/>
      <c r="N72" s="87"/>
    </row>
    <row r="73" spans="1:14" ht="12.75">
      <c r="A73" s="41" t="s">
        <v>72</v>
      </c>
      <c r="B73" s="260">
        <v>2</v>
      </c>
      <c r="C73" s="260">
        <v>3</v>
      </c>
      <c r="D73" s="260">
        <v>4</v>
      </c>
      <c r="E73" s="260">
        <v>5</v>
      </c>
      <c r="F73" s="260">
        <v>6</v>
      </c>
      <c r="G73" s="260">
        <v>7</v>
      </c>
      <c r="H73" s="358">
        <v>8</v>
      </c>
      <c r="I73" s="81"/>
      <c r="J73" s="81"/>
      <c r="K73" s="81"/>
      <c r="L73" s="81"/>
      <c r="M73" s="81"/>
      <c r="N73" s="81"/>
    </row>
    <row r="74" spans="1:14" ht="12.75">
      <c r="A74" s="279"/>
      <c r="B74" s="80"/>
      <c r="C74" s="80"/>
      <c r="D74" s="80"/>
      <c r="E74" s="80"/>
      <c r="F74" s="359"/>
      <c r="G74" s="359"/>
      <c r="H74" s="359"/>
      <c r="I74" s="81"/>
      <c r="J74" s="81"/>
      <c r="K74" s="81"/>
      <c r="L74" s="81"/>
      <c r="M74" s="81"/>
      <c r="N74" s="81"/>
    </row>
    <row r="75" spans="1:14" ht="12.75">
      <c r="A75" s="354" t="s">
        <v>529</v>
      </c>
      <c r="B75" s="326" t="s">
        <v>594</v>
      </c>
      <c r="C75" s="326" t="s">
        <v>595</v>
      </c>
      <c r="D75" s="326" t="s">
        <v>596</v>
      </c>
      <c r="E75" s="326">
        <v>20300.71</v>
      </c>
      <c r="F75" s="326">
        <v>20286.99</v>
      </c>
      <c r="G75" s="326">
        <v>13.719999999997526</v>
      </c>
      <c r="H75" s="326">
        <v>0.06762954977548431</v>
      </c>
      <c r="I75" s="283"/>
      <c r="J75" s="283"/>
      <c r="K75" s="283"/>
      <c r="L75" s="283"/>
      <c r="M75" s="283"/>
      <c r="N75" s="283"/>
    </row>
    <row r="76" spans="1:14" ht="12.75">
      <c r="A76" s="354" t="s">
        <v>530</v>
      </c>
      <c r="B76" s="326" t="s">
        <v>597</v>
      </c>
      <c r="C76" s="326" t="s">
        <v>598</v>
      </c>
      <c r="D76" s="326" t="s">
        <v>599</v>
      </c>
      <c r="E76" s="326">
        <v>9935.03</v>
      </c>
      <c r="F76" s="326">
        <v>9789.49</v>
      </c>
      <c r="G76" s="326">
        <v>145.54000000000087</v>
      </c>
      <c r="H76" s="326">
        <v>1.4866964469037802</v>
      </c>
      <c r="I76" s="360"/>
      <c r="J76" s="284"/>
      <c r="K76" s="284"/>
      <c r="L76" s="284"/>
      <c r="M76" s="283"/>
      <c r="N76" s="284"/>
    </row>
    <row r="77" spans="1:14" ht="12.75">
      <c r="A77" s="354" t="s">
        <v>531</v>
      </c>
      <c r="B77" s="326" t="s">
        <v>600</v>
      </c>
      <c r="C77" s="326" t="s">
        <v>601</v>
      </c>
      <c r="D77" s="326" t="s">
        <v>602</v>
      </c>
      <c r="E77" s="326">
        <v>13703.07</v>
      </c>
      <c r="F77" s="326">
        <v>13348.37</v>
      </c>
      <c r="G77" s="326">
        <v>354.6999999999989</v>
      </c>
      <c r="H77" s="326">
        <v>2.6572532826105277</v>
      </c>
      <c r="I77" s="360"/>
      <c r="J77" s="78"/>
      <c r="K77" s="284"/>
      <c r="L77" s="284"/>
      <c r="M77" s="283"/>
      <c r="N77" s="284"/>
    </row>
    <row r="78" spans="1:14" ht="12.75">
      <c r="A78" s="354" t="s">
        <v>532</v>
      </c>
      <c r="B78" s="326" t="s">
        <v>603</v>
      </c>
      <c r="C78" s="326" t="s">
        <v>604</v>
      </c>
      <c r="D78" s="326" t="s">
        <v>605</v>
      </c>
      <c r="E78" s="326">
        <v>11206.64</v>
      </c>
      <c r="F78" s="326">
        <v>11154.28</v>
      </c>
      <c r="G78" s="326">
        <v>52.35999999999876</v>
      </c>
      <c r="H78" s="326">
        <v>0.46941622408616923</v>
      </c>
      <c r="I78" s="360"/>
      <c r="J78" s="78"/>
      <c r="K78" s="284"/>
      <c r="L78" s="284"/>
      <c r="M78" s="283"/>
      <c r="N78" s="284"/>
    </row>
    <row r="79" spans="1:14" ht="12.75">
      <c r="A79" s="354" t="s">
        <v>533</v>
      </c>
      <c r="B79" s="326" t="s">
        <v>606</v>
      </c>
      <c r="C79" s="326" t="s">
        <v>607</v>
      </c>
      <c r="D79" s="326" t="s">
        <v>608</v>
      </c>
      <c r="E79" s="326">
        <v>2672.81</v>
      </c>
      <c r="F79" s="326">
        <v>2656.52</v>
      </c>
      <c r="G79" s="326">
        <v>16.29</v>
      </c>
      <c r="H79" s="326">
        <v>0.6132082574194797</v>
      </c>
      <c r="I79" s="360"/>
      <c r="J79" s="78"/>
      <c r="K79" s="284"/>
      <c r="L79" s="284"/>
      <c r="M79" s="283"/>
      <c r="N79" s="284"/>
    </row>
    <row r="80" spans="1:14" ht="12.75">
      <c r="A80" s="354" t="s">
        <v>534</v>
      </c>
      <c r="B80" s="326" t="s">
        <v>609</v>
      </c>
      <c r="C80" s="326" t="s">
        <v>610</v>
      </c>
      <c r="D80" s="326" t="s">
        <v>611</v>
      </c>
      <c r="E80" s="326">
        <v>8660.63</v>
      </c>
      <c r="F80" s="326">
        <v>8592.43</v>
      </c>
      <c r="G80" s="326">
        <v>68.19999999999891</v>
      </c>
      <c r="H80" s="326">
        <v>0.7937219156862367</v>
      </c>
      <c r="I80" s="360"/>
      <c r="J80" s="277"/>
      <c r="K80" s="277"/>
      <c r="L80" s="87"/>
      <c r="M80" s="81"/>
      <c r="N80" s="87"/>
    </row>
    <row r="81" spans="1:14" ht="12.75">
      <c r="A81" s="39" t="s">
        <v>535</v>
      </c>
      <c r="B81" s="326"/>
      <c r="C81" s="326"/>
      <c r="D81" s="326"/>
      <c r="E81" s="326"/>
      <c r="F81" s="326"/>
      <c r="G81" s="326"/>
      <c r="H81" s="326"/>
      <c r="I81" s="360"/>
      <c r="J81" s="277"/>
      <c r="K81" s="277"/>
      <c r="L81" s="87"/>
      <c r="M81" s="81"/>
      <c r="N81" s="87"/>
    </row>
    <row r="82" spans="1:14" ht="12.75">
      <c r="A82" s="354" t="s">
        <v>536</v>
      </c>
      <c r="B82" s="326" t="s">
        <v>612</v>
      </c>
      <c r="C82" s="326" t="s">
        <v>613</v>
      </c>
      <c r="D82" s="326" t="s">
        <v>614</v>
      </c>
      <c r="E82" s="326">
        <v>5716.49</v>
      </c>
      <c r="F82" s="326">
        <v>5667.45</v>
      </c>
      <c r="G82" s="326">
        <v>49.04</v>
      </c>
      <c r="H82" s="326">
        <v>0.8652921507909195</v>
      </c>
      <c r="I82" s="360"/>
      <c r="J82" s="277"/>
      <c r="K82" s="277"/>
      <c r="L82" s="87"/>
      <c r="M82" s="81"/>
      <c r="N82" s="87"/>
    </row>
    <row r="83" spans="1:14" ht="12.75">
      <c r="A83" s="354" t="s">
        <v>537</v>
      </c>
      <c r="B83" s="326" t="s">
        <v>615</v>
      </c>
      <c r="C83" s="326" t="s">
        <v>616</v>
      </c>
      <c r="D83" s="326" t="s">
        <v>617</v>
      </c>
      <c r="E83" s="326">
        <v>11510.31</v>
      </c>
      <c r="F83" s="326">
        <v>11418</v>
      </c>
      <c r="G83" s="326">
        <v>92.30999999999949</v>
      </c>
      <c r="H83" s="326">
        <v>0.8084603258013618</v>
      </c>
      <c r="I83" s="360"/>
      <c r="J83" s="277"/>
      <c r="K83" s="277"/>
      <c r="L83" s="87"/>
      <c r="M83" s="81"/>
      <c r="N83" s="87"/>
    </row>
    <row r="84" spans="1:14" ht="12.75">
      <c r="A84" s="354" t="s">
        <v>538</v>
      </c>
      <c r="B84" s="326" t="s">
        <v>618</v>
      </c>
      <c r="C84" s="326" t="s">
        <v>619</v>
      </c>
      <c r="D84" s="326" t="s">
        <v>620</v>
      </c>
      <c r="E84" s="326">
        <v>6897.19</v>
      </c>
      <c r="F84" s="326">
        <v>6956.79</v>
      </c>
      <c r="G84" s="326">
        <v>-59.600000000000364</v>
      </c>
      <c r="H84" s="326">
        <v>-0.8567169628521252</v>
      </c>
      <c r="I84" s="360"/>
      <c r="J84" s="277"/>
      <c r="K84" s="277"/>
      <c r="L84" s="87"/>
      <c r="M84" s="81"/>
      <c r="N84" s="87"/>
    </row>
    <row r="85" spans="1:14" ht="12.75">
      <c r="A85" s="354" t="s">
        <v>539</v>
      </c>
      <c r="B85" s="326" t="s">
        <v>621</v>
      </c>
      <c r="C85" s="326" t="s">
        <v>622</v>
      </c>
      <c r="D85" s="326" t="s">
        <v>623</v>
      </c>
      <c r="E85" s="326">
        <v>19747.8</v>
      </c>
      <c r="F85" s="326">
        <v>19755.39</v>
      </c>
      <c r="G85" s="326">
        <v>-7.5900000000001455</v>
      </c>
      <c r="H85" s="326">
        <v>-0.038419894519926695</v>
      </c>
      <c r="I85" s="360"/>
      <c r="J85" s="277"/>
      <c r="K85" s="277"/>
      <c r="L85" s="87"/>
      <c r="M85" s="81"/>
      <c r="N85" s="87"/>
    </row>
    <row r="86" spans="1:14" ht="12.75">
      <c r="A86" s="354" t="s">
        <v>540</v>
      </c>
      <c r="B86" s="326" t="s">
        <v>624</v>
      </c>
      <c r="C86" s="326" t="s">
        <v>625</v>
      </c>
      <c r="D86" s="326" t="s">
        <v>624</v>
      </c>
      <c r="E86" s="326">
        <v>2375.07</v>
      </c>
      <c r="F86" s="326">
        <v>2319.92</v>
      </c>
      <c r="G86" s="326">
        <v>55.15000000000009</v>
      </c>
      <c r="H86" s="326">
        <v>2.3772371461084902</v>
      </c>
      <c r="I86" s="360"/>
      <c r="J86" s="277"/>
      <c r="K86" s="277"/>
      <c r="L86" s="87"/>
      <c r="M86" s="81"/>
      <c r="N86" s="87"/>
    </row>
    <row r="87" spans="1:14" ht="12.75">
      <c r="A87" s="354" t="s">
        <v>541</v>
      </c>
      <c r="B87" s="326" t="s">
        <v>626</v>
      </c>
      <c r="C87" s="326" t="s">
        <v>627</v>
      </c>
      <c r="D87" s="326" t="s">
        <v>628</v>
      </c>
      <c r="E87" s="326">
        <v>4411.54</v>
      </c>
      <c r="F87" s="326">
        <v>4418.65</v>
      </c>
      <c r="G87" s="326">
        <v>-7.109999999999673</v>
      </c>
      <c r="H87" s="326">
        <v>-0.1609088748825925</v>
      </c>
      <c r="I87" s="360"/>
      <c r="J87" s="277"/>
      <c r="K87" s="277"/>
      <c r="L87" s="87"/>
      <c r="M87" s="81"/>
      <c r="N87" s="87"/>
    </row>
    <row r="88" spans="1:14" ht="12.75">
      <c r="A88" s="354" t="s">
        <v>189</v>
      </c>
      <c r="B88" s="326" t="s">
        <v>629</v>
      </c>
      <c r="C88" s="326" t="s">
        <v>630</v>
      </c>
      <c r="D88" s="326" t="s">
        <v>631</v>
      </c>
      <c r="E88" s="326">
        <v>4471.48</v>
      </c>
      <c r="F88" s="326">
        <v>4529.59</v>
      </c>
      <c r="G88" s="326">
        <v>-58.11000000000058</v>
      </c>
      <c r="H88" s="326">
        <v>-1.2828975690956705</v>
      </c>
      <c r="I88" s="360"/>
      <c r="J88" s="277"/>
      <c r="K88" s="277"/>
      <c r="L88" s="87"/>
      <c r="M88" s="81"/>
      <c r="N88" s="87"/>
    </row>
    <row r="89" spans="1:14" ht="12.75">
      <c r="A89" s="354" t="s">
        <v>542</v>
      </c>
      <c r="B89" s="326" t="s">
        <v>632</v>
      </c>
      <c r="C89" s="326" t="s">
        <v>633</v>
      </c>
      <c r="D89" s="326" t="s">
        <v>634</v>
      </c>
      <c r="E89" s="326">
        <v>20061.49</v>
      </c>
      <c r="F89" s="326">
        <v>20020.22</v>
      </c>
      <c r="G89" s="326">
        <v>41.27000000000044</v>
      </c>
      <c r="H89" s="326">
        <v>0.20614159085165115</v>
      </c>
      <c r="I89" s="360"/>
      <c r="J89" s="78"/>
      <c r="K89" s="78"/>
      <c r="L89" s="284"/>
      <c r="M89" s="283"/>
      <c r="N89" s="284"/>
    </row>
    <row r="90" spans="1:14" ht="12.75">
      <c r="A90" s="354" t="s">
        <v>543</v>
      </c>
      <c r="B90" s="326" t="s">
        <v>635</v>
      </c>
      <c r="C90" s="326" t="s">
        <v>635</v>
      </c>
      <c r="D90" s="326" t="s">
        <v>636</v>
      </c>
      <c r="E90" s="326">
        <v>13280.88</v>
      </c>
      <c r="F90" s="326">
        <v>13301.6</v>
      </c>
      <c r="G90" s="326">
        <v>-20.720000000001164</v>
      </c>
      <c r="H90" s="326">
        <v>-0.15577073434775637</v>
      </c>
      <c r="I90" s="360"/>
      <c r="J90" s="277"/>
      <c r="K90" s="277"/>
      <c r="L90" s="87"/>
      <c r="M90" s="81"/>
      <c r="N90" s="87"/>
    </row>
    <row r="91" spans="1:14" ht="12.75">
      <c r="A91" s="354" t="s">
        <v>544</v>
      </c>
      <c r="B91" s="326" t="s">
        <v>637</v>
      </c>
      <c r="C91" s="326" t="s">
        <v>638</v>
      </c>
      <c r="D91" s="326" t="s">
        <v>639</v>
      </c>
      <c r="E91" s="326">
        <v>4647.66</v>
      </c>
      <c r="F91" s="326">
        <v>4548.85</v>
      </c>
      <c r="G91" s="326">
        <v>98.80999999999949</v>
      </c>
      <c r="H91" s="326">
        <v>2.17219736856567</v>
      </c>
      <c r="I91" s="360"/>
      <c r="J91" s="277"/>
      <c r="K91" s="277"/>
      <c r="L91" s="87"/>
      <c r="M91" s="81"/>
      <c r="N91" s="87"/>
    </row>
    <row r="92" spans="1:14" ht="12.75">
      <c r="A92" s="354" t="s">
        <v>545</v>
      </c>
      <c r="B92" s="326" t="s">
        <v>640</v>
      </c>
      <c r="C92" s="326" t="s">
        <v>641</v>
      </c>
      <c r="D92" s="326" t="s">
        <v>640</v>
      </c>
      <c r="E92" s="326">
        <v>10633.48</v>
      </c>
      <c r="F92" s="326">
        <v>10468.14</v>
      </c>
      <c r="G92" s="326">
        <v>165.34</v>
      </c>
      <c r="H92" s="326">
        <v>1.579459197144862</v>
      </c>
      <c r="I92" s="360"/>
      <c r="J92" s="277"/>
      <c r="K92" s="277"/>
      <c r="L92" s="87"/>
      <c r="M92" s="81"/>
      <c r="N92" s="87"/>
    </row>
    <row r="93" spans="1:14" ht="12.75">
      <c r="A93" s="354" t="s">
        <v>546</v>
      </c>
      <c r="B93" s="326" t="s">
        <v>642</v>
      </c>
      <c r="C93" s="326" t="s">
        <v>643</v>
      </c>
      <c r="D93" s="326" t="s">
        <v>644</v>
      </c>
      <c r="E93" s="326">
        <v>13037.89</v>
      </c>
      <c r="F93" s="326">
        <v>12727.42</v>
      </c>
      <c r="G93" s="326">
        <v>310.46999999999935</v>
      </c>
      <c r="H93" s="326">
        <v>2.4393789157582555</v>
      </c>
      <c r="I93" s="360"/>
      <c r="J93" s="277"/>
      <c r="K93" s="277"/>
      <c r="L93" s="277"/>
      <c r="M93" s="79"/>
      <c r="N93" s="87"/>
    </row>
    <row r="94" spans="1:14" ht="12.75">
      <c r="A94" s="354" t="s">
        <v>547</v>
      </c>
      <c r="B94" s="326" t="s">
        <v>645</v>
      </c>
      <c r="C94" s="326" t="s">
        <v>646</v>
      </c>
      <c r="D94" s="326" t="s">
        <v>647</v>
      </c>
      <c r="E94" s="326">
        <v>3973.32</v>
      </c>
      <c r="F94" s="326">
        <v>4015.03</v>
      </c>
      <c r="G94" s="326">
        <v>-41.71</v>
      </c>
      <c r="H94" s="326">
        <v>-1.03884653414794</v>
      </c>
      <c r="I94" s="360"/>
      <c r="J94" s="78"/>
      <c r="K94" s="284"/>
      <c r="L94" s="284"/>
      <c r="M94" s="283"/>
      <c r="N94" s="284"/>
    </row>
    <row r="95" spans="1:14" ht="12.75">
      <c r="A95" s="39" t="s">
        <v>548</v>
      </c>
      <c r="B95" s="326"/>
      <c r="C95" s="326"/>
      <c r="D95" s="326"/>
      <c r="E95" s="326"/>
      <c r="F95" s="326"/>
      <c r="G95" s="326"/>
      <c r="H95" s="326"/>
      <c r="I95" s="360"/>
      <c r="J95" s="87"/>
      <c r="K95" s="87"/>
      <c r="L95" s="87"/>
      <c r="M95" s="81"/>
      <c r="N95" s="87"/>
    </row>
    <row r="96" spans="1:14" ht="12.75">
      <c r="A96" s="354" t="s">
        <v>549</v>
      </c>
      <c r="B96" s="326" t="s">
        <v>648</v>
      </c>
      <c r="C96" s="326" t="s">
        <v>649</v>
      </c>
      <c r="D96" s="326" t="s">
        <v>650</v>
      </c>
      <c r="E96" s="326">
        <v>4230.71</v>
      </c>
      <c r="F96" s="326">
        <v>4226.77</v>
      </c>
      <c r="G96" s="326">
        <v>3.9399999999996</v>
      </c>
      <c r="H96" s="326">
        <v>0.09321538669006356</v>
      </c>
      <c r="I96" s="360"/>
      <c r="J96" s="87"/>
      <c r="K96" s="87"/>
      <c r="L96" s="87"/>
      <c r="M96" s="81"/>
      <c r="N96" s="87"/>
    </row>
    <row r="97" spans="1:14" ht="12.75">
      <c r="A97" s="354" t="s">
        <v>550</v>
      </c>
      <c r="B97" s="326" t="s">
        <v>651</v>
      </c>
      <c r="C97" s="326" t="s">
        <v>652</v>
      </c>
      <c r="D97" s="326" t="s">
        <v>653</v>
      </c>
      <c r="E97" s="326">
        <v>2942.82</v>
      </c>
      <c r="F97" s="326">
        <v>2928.33</v>
      </c>
      <c r="G97" s="326">
        <v>14.490000000000236</v>
      </c>
      <c r="H97" s="326">
        <v>0.4948212803884889</v>
      </c>
      <c r="I97" s="360"/>
      <c r="J97" s="361"/>
      <c r="K97" s="362"/>
      <c r="L97" s="284"/>
      <c r="M97" s="283"/>
      <c r="N97" s="284"/>
    </row>
    <row r="98" spans="1:14" ht="12.75">
      <c r="A98" s="354" t="s">
        <v>551</v>
      </c>
      <c r="B98" s="326" t="s">
        <v>654</v>
      </c>
      <c r="C98" s="326" t="s">
        <v>655</v>
      </c>
      <c r="D98" s="326" t="s">
        <v>656</v>
      </c>
      <c r="E98" s="326">
        <v>1129.57</v>
      </c>
      <c r="F98" s="326">
        <v>1122.4</v>
      </c>
      <c r="G98" s="326">
        <v>7.169999999999845</v>
      </c>
      <c r="H98" s="326">
        <v>0.638809693513885</v>
      </c>
      <c r="I98" s="360"/>
      <c r="J98" s="361"/>
      <c r="K98" s="362"/>
      <c r="L98" s="284"/>
      <c r="M98" s="283"/>
      <c r="N98" s="284"/>
    </row>
    <row r="99" spans="1:14" ht="12.75">
      <c r="A99" s="292"/>
      <c r="B99" s="363"/>
      <c r="C99" s="363"/>
      <c r="D99" s="363"/>
      <c r="E99" s="363"/>
      <c r="F99" s="363"/>
      <c r="G99" s="363"/>
      <c r="H99" s="363"/>
      <c r="I99" s="281"/>
      <c r="J99" s="362"/>
      <c r="K99" s="362"/>
      <c r="L99" s="284"/>
      <c r="M99" s="283"/>
      <c r="N99" s="284"/>
    </row>
    <row r="100" spans="1:14" ht="12.75">
      <c r="A100" s="285" t="s">
        <v>552</v>
      </c>
      <c r="B100" s="280"/>
      <c r="C100" s="280"/>
      <c r="D100" s="280"/>
      <c r="E100" s="280"/>
      <c r="F100" s="280"/>
      <c r="G100" s="280"/>
      <c r="H100" s="280"/>
      <c r="I100" s="290"/>
      <c r="J100" s="290"/>
      <c r="K100" s="290"/>
      <c r="L100" s="362"/>
      <c r="M100" s="81"/>
      <c r="N100" s="87"/>
    </row>
    <row r="101" spans="1:14" ht="12.75">
      <c r="A101" t="s">
        <v>553</v>
      </c>
      <c r="B101" s="297"/>
      <c r="C101" s="297"/>
      <c r="D101" s="297"/>
      <c r="E101" s="297"/>
      <c r="F101" s="297"/>
      <c r="G101" s="297"/>
      <c r="H101" s="297"/>
      <c r="I101" s="297"/>
      <c r="J101" s="297"/>
      <c r="K101" s="297"/>
      <c r="L101" s="362"/>
      <c r="M101" s="81"/>
      <c r="N101" s="87"/>
    </row>
    <row r="102" spans="1:14" ht="12.75">
      <c r="A102" s="299" t="s">
        <v>554</v>
      </c>
      <c r="B102" s="297"/>
      <c r="C102" s="297"/>
      <c r="D102" s="297"/>
      <c r="E102" s="297"/>
      <c r="F102" s="297"/>
      <c r="G102" s="297"/>
      <c r="H102" s="297"/>
      <c r="I102" s="297"/>
      <c r="J102" s="297"/>
      <c r="K102" s="297"/>
      <c r="L102" s="362"/>
      <c r="M102" s="81"/>
      <c r="N102" s="87"/>
    </row>
    <row r="103" spans="1:14" ht="12.75">
      <c r="A103" t="s">
        <v>555</v>
      </c>
      <c r="B103" s="297"/>
      <c r="C103" s="297"/>
      <c r="D103" s="297"/>
      <c r="E103" s="297"/>
      <c r="F103" s="297"/>
      <c r="G103" s="297"/>
      <c r="H103" s="297"/>
      <c r="I103" s="297"/>
      <c r="J103" s="297"/>
      <c r="K103" s="297"/>
      <c r="L103" s="362"/>
      <c r="M103" s="81"/>
      <c r="N103" s="87"/>
    </row>
    <row r="104" spans="1:14" ht="12.75">
      <c r="A104" s="300"/>
      <c r="B104" s="87"/>
      <c r="C104" s="255"/>
      <c r="D104" s="87"/>
      <c r="E104" s="87"/>
      <c r="F104" s="87"/>
      <c r="G104" s="87"/>
      <c r="H104" s="87"/>
      <c r="I104" s="364"/>
      <c r="J104" s="364"/>
      <c r="K104" s="364"/>
      <c r="L104" s="362"/>
      <c r="M104" s="81"/>
      <c r="N104" s="87"/>
    </row>
    <row r="105" spans="1:14" ht="12.75">
      <c r="A105" s="365" t="s">
        <v>556</v>
      </c>
      <c r="B105" s="366"/>
      <c r="C105" s="276"/>
      <c r="D105" s="356" t="s">
        <v>593</v>
      </c>
      <c r="E105" s="367"/>
      <c r="F105" s="367"/>
      <c r="G105" s="367"/>
      <c r="H105" s="367"/>
      <c r="I105" s="362"/>
      <c r="J105" s="364"/>
      <c r="K105" s="364"/>
      <c r="L105" s="364"/>
      <c r="M105" s="81"/>
      <c r="N105" s="87"/>
    </row>
    <row r="106" spans="1:14" ht="12.75">
      <c r="A106" s="122" t="s">
        <v>657</v>
      </c>
      <c r="B106" s="107"/>
      <c r="C106" s="107"/>
      <c r="D106" s="107"/>
      <c r="E106" s="107"/>
      <c r="F106" s="107"/>
      <c r="G106" s="107"/>
      <c r="H106" s="122"/>
      <c r="I106" s="364"/>
      <c r="J106" s="364"/>
      <c r="K106" s="364"/>
      <c r="L106" s="364"/>
      <c r="M106" s="81"/>
      <c r="N106" s="364"/>
    </row>
    <row r="107" spans="1:14" ht="12.75">
      <c r="A107" s="305" t="s">
        <v>658</v>
      </c>
      <c r="B107" s="305"/>
      <c r="C107" s="305"/>
      <c r="D107" s="305"/>
      <c r="E107" s="305"/>
      <c r="F107" s="305"/>
      <c r="G107" s="305"/>
      <c r="H107" s="305"/>
      <c r="I107" s="107"/>
      <c r="J107" s="364"/>
      <c r="K107" s="364"/>
      <c r="L107" s="364"/>
      <c r="M107" s="81"/>
      <c r="N107" s="87"/>
    </row>
    <row r="108" spans="1:14" ht="12.75">
      <c r="A108" s="304"/>
      <c r="B108" s="305"/>
      <c r="C108" s="305"/>
      <c r="D108" s="305"/>
      <c r="E108" s="305"/>
      <c r="F108" s="305"/>
      <c r="G108" s="305"/>
      <c r="H108" s="305"/>
      <c r="I108" s="364"/>
      <c r="J108" s="364"/>
      <c r="K108" s="364"/>
      <c r="L108" s="364"/>
      <c r="M108" s="81"/>
      <c r="N108" s="87"/>
    </row>
    <row r="109" spans="1:14" ht="12.75">
      <c r="A109" s="306" t="s">
        <v>557</v>
      </c>
      <c r="B109" s="368">
        <v>16595.16</v>
      </c>
      <c r="C109" s="308"/>
      <c r="D109" s="308"/>
      <c r="E109" s="308"/>
      <c r="F109" s="308"/>
      <c r="G109" s="308"/>
      <c r="H109" s="308"/>
      <c r="I109" s="362"/>
      <c r="J109" s="284"/>
      <c r="K109" s="284"/>
      <c r="L109" s="284"/>
      <c r="M109" s="283"/>
      <c r="N109" s="284"/>
    </row>
    <row r="110" spans="1:14" ht="12.75">
      <c r="A110" s="306" t="s">
        <v>558</v>
      </c>
      <c r="B110" s="314">
        <v>8191.04</v>
      </c>
      <c r="C110" s="308"/>
      <c r="D110" s="311"/>
      <c r="E110" s="311"/>
      <c r="F110" s="311"/>
      <c r="G110" s="311"/>
      <c r="H110" s="311"/>
      <c r="I110" s="364"/>
      <c r="J110" s="87"/>
      <c r="K110" s="87"/>
      <c r="L110" s="87"/>
      <c r="M110" s="81"/>
      <c r="N110" s="87"/>
    </row>
    <row r="111" spans="1:14" ht="12.75">
      <c r="A111" s="306" t="s">
        <v>559</v>
      </c>
      <c r="B111" s="314">
        <v>5809269</v>
      </c>
      <c r="C111" s="315"/>
      <c r="D111" s="308"/>
      <c r="E111" s="308"/>
      <c r="F111" s="308"/>
      <c r="G111" s="308"/>
      <c r="H111" s="308"/>
      <c r="I111" s="364"/>
      <c r="J111" s="87"/>
      <c r="K111" s="87"/>
      <c r="L111" s="87"/>
      <c r="M111" s="81"/>
      <c r="N111" s="87"/>
    </row>
    <row r="112" spans="1:14" ht="12.75">
      <c r="A112" s="316" t="s">
        <v>560</v>
      </c>
      <c r="B112" s="369">
        <v>6584491</v>
      </c>
      <c r="C112" s="308"/>
      <c r="D112" s="308"/>
      <c r="E112" s="308"/>
      <c r="F112" s="308"/>
      <c r="G112" s="308"/>
      <c r="H112" s="308"/>
      <c r="I112" s="364"/>
      <c r="J112" s="284"/>
      <c r="K112" s="284"/>
      <c r="L112" s="284"/>
      <c r="M112" s="283"/>
      <c r="N112" s="284"/>
    </row>
    <row r="113" spans="1:14" ht="12.75">
      <c r="A113" s="318"/>
      <c r="B113" s="319"/>
      <c r="C113" s="320"/>
      <c r="D113" s="320"/>
      <c r="E113" s="320"/>
      <c r="F113" s="320"/>
      <c r="G113" s="320"/>
      <c r="H113" s="320"/>
      <c r="I113" s="284"/>
      <c r="J113" s="87"/>
      <c r="K113" s="87"/>
      <c r="L113" s="87"/>
      <c r="M113" s="81"/>
      <c r="N113" s="87"/>
    </row>
    <row r="114" spans="1:14" ht="12.75">
      <c r="A114" s="308"/>
      <c r="B114" s="308"/>
      <c r="C114" s="308"/>
      <c r="D114" s="308"/>
      <c r="E114" s="308"/>
      <c r="F114" s="308"/>
      <c r="G114" s="308"/>
      <c r="H114" s="308"/>
      <c r="I114" s="284"/>
      <c r="J114" s="87"/>
      <c r="K114" s="87"/>
      <c r="L114" s="87"/>
      <c r="M114" s="81"/>
      <c r="N114" s="87"/>
    </row>
    <row r="115" spans="1:14" ht="12.75">
      <c r="A115" s="321" t="s">
        <v>521</v>
      </c>
      <c r="B115" s="322" t="s">
        <v>561</v>
      </c>
      <c r="C115" s="322" t="s">
        <v>522</v>
      </c>
      <c r="D115" s="322" t="s">
        <v>523</v>
      </c>
      <c r="E115" s="322" t="s">
        <v>524</v>
      </c>
      <c r="F115" s="322" t="s">
        <v>525</v>
      </c>
      <c r="G115" s="322" t="s">
        <v>562</v>
      </c>
      <c r="H115" s="323"/>
      <c r="I115" s="284"/>
      <c r="J115" s="87"/>
      <c r="K115" s="87"/>
      <c r="L115" s="87"/>
      <c r="M115" s="81"/>
      <c r="N115" s="87"/>
    </row>
    <row r="116" spans="8:14" ht="12.75">
      <c r="H116" s="323"/>
      <c r="I116" s="87"/>
      <c r="J116" s="284"/>
      <c r="K116" s="284"/>
      <c r="L116" s="284"/>
      <c r="M116" s="283"/>
      <c r="N116" s="284"/>
    </row>
    <row r="117" spans="1:14" ht="12.75">
      <c r="A117" s="107" t="s">
        <v>563</v>
      </c>
      <c r="B117" s="324">
        <v>6138.6</v>
      </c>
      <c r="C117" s="324">
        <v>6136.75</v>
      </c>
      <c r="D117" s="324">
        <v>6165.35</v>
      </c>
      <c r="E117" s="324">
        <v>6109.85</v>
      </c>
      <c r="F117" s="324">
        <v>6144.35</v>
      </c>
      <c r="G117" s="324">
        <v>5.75</v>
      </c>
      <c r="H117" s="370"/>
      <c r="I117" s="87"/>
      <c r="J117" s="284"/>
      <c r="K117" s="284"/>
      <c r="L117" s="284"/>
      <c r="M117" s="283"/>
      <c r="N117" s="284"/>
    </row>
    <row r="118" spans="1:14" ht="12.75">
      <c r="A118" s="107" t="s">
        <v>564</v>
      </c>
      <c r="B118" s="324">
        <v>4812.6</v>
      </c>
      <c r="C118" s="324">
        <v>4809.9</v>
      </c>
      <c r="D118" s="324">
        <v>4814.8</v>
      </c>
      <c r="E118" s="324">
        <v>4738.35</v>
      </c>
      <c r="F118" s="324">
        <v>4748.2</v>
      </c>
      <c r="G118" s="324">
        <v>-64.4</v>
      </c>
      <c r="H118" s="370"/>
      <c r="I118" s="284"/>
      <c r="J118" s="284"/>
      <c r="K118" s="284"/>
      <c r="L118" s="284"/>
      <c r="M118" s="283"/>
      <c r="N118" s="284"/>
    </row>
    <row r="119" spans="1:14" ht="12.75">
      <c r="A119" s="107" t="s">
        <v>565</v>
      </c>
      <c r="B119" s="324">
        <v>12488.25</v>
      </c>
      <c r="C119" s="324">
        <v>12488.65</v>
      </c>
      <c r="D119" s="324">
        <v>12664.6</v>
      </c>
      <c r="E119" s="324">
        <v>12401.8</v>
      </c>
      <c r="F119" s="324">
        <v>12638.8</v>
      </c>
      <c r="G119" s="324">
        <v>150.55</v>
      </c>
      <c r="H119" s="370"/>
      <c r="I119" s="87"/>
      <c r="J119" s="87"/>
      <c r="K119" s="87"/>
      <c r="L119" s="87"/>
      <c r="M119" s="81"/>
      <c r="N119" s="87"/>
    </row>
    <row r="120" spans="1:14" ht="12.75">
      <c r="A120" s="107" t="s">
        <v>566</v>
      </c>
      <c r="B120" s="324">
        <v>5399.9</v>
      </c>
      <c r="C120" s="324">
        <v>5392.65</v>
      </c>
      <c r="D120" s="324">
        <v>5424.25</v>
      </c>
      <c r="E120" s="324">
        <v>5368.5</v>
      </c>
      <c r="F120" s="324">
        <v>5402.25</v>
      </c>
      <c r="G120" s="324">
        <v>2.35</v>
      </c>
      <c r="H120" s="370"/>
      <c r="I120" s="284"/>
      <c r="J120" s="87"/>
      <c r="K120" s="87"/>
      <c r="L120" s="87"/>
      <c r="M120" s="81"/>
      <c r="N120" s="87"/>
    </row>
    <row r="121" spans="1:14" ht="12.75">
      <c r="A121" s="107" t="s">
        <v>567</v>
      </c>
      <c r="B121" s="324">
        <v>9863.45</v>
      </c>
      <c r="C121" s="324">
        <v>9819.5</v>
      </c>
      <c r="D121" s="324">
        <v>9927.4</v>
      </c>
      <c r="E121" s="324">
        <v>9813.95</v>
      </c>
      <c r="F121" s="324">
        <v>9905.25</v>
      </c>
      <c r="G121" s="324">
        <v>41.8</v>
      </c>
      <c r="H121" s="370"/>
      <c r="I121" s="87"/>
      <c r="J121" s="87"/>
      <c r="K121" s="87"/>
      <c r="L121" s="87"/>
      <c r="M121" s="81"/>
      <c r="N121" s="87"/>
    </row>
    <row r="122" spans="1:14" ht="12.75">
      <c r="A122" s="107" t="s">
        <v>568</v>
      </c>
      <c r="B122" s="324">
        <v>9199.85</v>
      </c>
      <c r="C122" s="324">
        <v>9248.65</v>
      </c>
      <c r="D122" s="324">
        <v>9409.5</v>
      </c>
      <c r="E122" s="324">
        <v>9248.65</v>
      </c>
      <c r="F122" s="324">
        <v>9393.7</v>
      </c>
      <c r="G122" s="324">
        <v>193.85</v>
      </c>
      <c r="H122" s="370"/>
      <c r="I122" s="284"/>
      <c r="J122" s="87"/>
      <c r="K122" s="87"/>
      <c r="L122" s="87"/>
      <c r="M122" s="81"/>
      <c r="N122" s="87"/>
    </row>
    <row r="123" spans="1:14" ht="12.75">
      <c r="A123" s="107" t="s">
        <v>569</v>
      </c>
      <c r="B123" s="326">
        <v>5354.7</v>
      </c>
      <c r="C123" s="326">
        <v>5370.35</v>
      </c>
      <c r="D123" s="326">
        <v>5399.75</v>
      </c>
      <c r="E123" s="326">
        <v>5348.85</v>
      </c>
      <c r="F123" s="326">
        <v>5384.55</v>
      </c>
      <c r="G123" s="326">
        <v>29.85</v>
      </c>
      <c r="H123" s="370"/>
      <c r="I123" s="284"/>
      <c r="J123" s="87"/>
      <c r="K123" s="284"/>
      <c r="L123" s="87"/>
      <c r="M123" s="81"/>
      <c r="N123" s="87"/>
    </row>
    <row r="124" spans="1:14" ht="12.75">
      <c r="A124" s="107" t="s">
        <v>570</v>
      </c>
      <c r="B124" s="326">
        <v>6048.2</v>
      </c>
      <c r="C124" s="326">
        <v>6052.45</v>
      </c>
      <c r="D124" s="326">
        <v>6081.1</v>
      </c>
      <c r="E124" s="326">
        <v>6025.8</v>
      </c>
      <c r="F124" s="326">
        <v>6064.3</v>
      </c>
      <c r="G124" s="326">
        <v>16.1</v>
      </c>
      <c r="H124" s="370"/>
      <c r="I124" s="284"/>
      <c r="J124" s="87"/>
      <c r="K124" s="284"/>
      <c r="L124" s="87"/>
      <c r="M124" s="81"/>
      <c r="N124" s="87"/>
    </row>
    <row r="125" spans="1:14" ht="12.75">
      <c r="A125" s="107" t="s">
        <v>571</v>
      </c>
      <c r="B125" s="326">
        <v>3812</v>
      </c>
      <c r="C125" s="326">
        <v>3809</v>
      </c>
      <c r="D125" s="326">
        <v>3852.4</v>
      </c>
      <c r="E125" s="326">
        <v>3803.65</v>
      </c>
      <c r="F125" s="326">
        <v>3838.3</v>
      </c>
      <c r="G125" s="326">
        <v>26.3</v>
      </c>
      <c r="H125" s="78"/>
      <c r="I125" s="78"/>
      <c r="J125" s="87"/>
      <c r="K125" s="284"/>
      <c r="L125" s="87"/>
      <c r="M125" s="81"/>
      <c r="N125" s="87"/>
    </row>
    <row r="126" spans="1:14" ht="12.75">
      <c r="A126" s="371"/>
      <c r="B126" s="372"/>
      <c r="C126" s="372"/>
      <c r="D126" s="372"/>
      <c r="E126" s="372"/>
      <c r="F126" s="372"/>
      <c r="G126" s="372"/>
      <c r="H126" s="284"/>
      <c r="I126" s="284"/>
      <c r="J126" s="87"/>
      <c r="K126" s="284"/>
      <c r="L126" s="87"/>
      <c r="M126" s="81"/>
      <c r="N126" s="87"/>
    </row>
    <row r="127" spans="1:14" ht="12.75">
      <c r="A127" s="300" t="s">
        <v>572</v>
      </c>
      <c r="B127" s="373"/>
      <c r="C127" s="373"/>
      <c r="D127" s="373"/>
      <c r="E127" s="373"/>
      <c r="F127" s="373"/>
      <c r="G127" s="373"/>
      <c r="H127" s="284"/>
      <c r="I127" s="284"/>
      <c r="J127" s="87"/>
      <c r="K127" s="284"/>
      <c r="L127" s="87"/>
      <c r="M127" s="81"/>
      <c r="N127" s="87"/>
    </row>
    <row r="128" spans="1:14" ht="12.75">
      <c r="A128" s="374"/>
      <c r="B128" s="329"/>
      <c r="C128" s="369"/>
      <c r="D128" s="329"/>
      <c r="E128" s="329"/>
      <c r="F128" s="329"/>
      <c r="G128" s="329"/>
      <c r="H128" s="284"/>
      <c r="I128" s="284"/>
      <c r="J128" s="87"/>
      <c r="K128" s="284"/>
      <c r="L128" s="87"/>
      <c r="M128" s="81"/>
      <c r="N128" s="87"/>
    </row>
    <row r="129" spans="1:14" ht="12.75">
      <c r="A129" s="332" t="s">
        <v>659</v>
      </c>
      <c r="B129" s="375"/>
      <c r="C129" s="276"/>
      <c r="D129" s="356" t="s">
        <v>593</v>
      </c>
      <c r="E129" s="375"/>
      <c r="F129" s="375"/>
      <c r="G129" s="375"/>
      <c r="H129" s="375"/>
      <c r="I129" s="375"/>
      <c r="J129" s="87"/>
      <c r="K129" s="284"/>
      <c r="L129" s="87"/>
      <c r="M129" s="81"/>
      <c r="N129" s="87"/>
    </row>
    <row r="130" spans="1:14" ht="12.75">
      <c r="A130" s="253"/>
      <c r="B130" s="341"/>
      <c r="C130" s="341"/>
      <c r="E130" s="341"/>
      <c r="F130" s="341"/>
      <c r="G130" s="341"/>
      <c r="H130" s="330"/>
      <c r="I130" s="330"/>
      <c r="J130" s="284"/>
      <c r="K130" s="284"/>
      <c r="L130" s="284"/>
      <c r="M130" s="283"/>
      <c r="N130" s="284"/>
    </row>
    <row r="131" spans="1:14" ht="12.75">
      <c r="A131" t="s">
        <v>348</v>
      </c>
      <c r="B131" s="81" t="s">
        <v>574</v>
      </c>
      <c r="C131" s="335" t="s">
        <v>575</v>
      </c>
      <c r="D131" s="81" t="s">
        <v>576</v>
      </c>
      <c r="E131" s="87"/>
      <c r="F131" s="42" t="s">
        <v>577</v>
      </c>
      <c r="G131" s="81" t="s">
        <v>574</v>
      </c>
      <c r="H131" s="81" t="s">
        <v>578</v>
      </c>
      <c r="I131" s="81" t="s">
        <v>579</v>
      </c>
      <c r="J131" s="87"/>
      <c r="K131" s="87"/>
      <c r="L131" s="284"/>
      <c r="M131" s="283"/>
      <c r="N131" s="284"/>
    </row>
    <row r="132" spans="2:14" ht="12.75">
      <c r="B132" s="287" t="s">
        <v>580</v>
      </c>
      <c r="C132" s="100" t="s">
        <v>272</v>
      </c>
      <c r="D132" s="287" t="s">
        <v>580</v>
      </c>
      <c r="E132" s="87"/>
      <c r="F132" s="87"/>
      <c r="G132" s="337" t="s">
        <v>581</v>
      </c>
      <c r="H132" s="337" t="s">
        <v>582</v>
      </c>
      <c r="I132" s="338" t="s">
        <v>581</v>
      </c>
      <c r="J132" s="277"/>
      <c r="K132" s="277"/>
      <c r="L132" s="87"/>
      <c r="M132" s="81"/>
      <c r="N132" s="87"/>
    </row>
    <row r="133" spans="1:14" ht="12.75">
      <c r="A133" s="253"/>
      <c r="B133" s="79"/>
      <c r="C133" s="340" t="s">
        <v>583</v>
      </c>
      <c r="D133" s="79"/>
      <c r="E133" s="255"/>
      <c r="F133" s="255"/>
      <c r="G133" s="341"/>
      <c r="H133" s="330"/>
      <c r="I133" s="330"/>
      <c r="J133" s="277"/>
      <c r="K133" s="277"/>
      <c r="L133" s="284"/>
      <c r="M133" s="283"/>
      <c r="N133" s="284"/>
    </row>
    <row r="134" spans="1:14" ht="12.75">
      <c r="A134" s="376">
        <v>1</v>
      </c>
      <c r="B134" s="377">
        <v>2</v>
      </c>
      <c r="C134" s="376">
        <v>3</v>
      </c>
      <c r="D134" s="377">
        <v>4</v>
      </c>
      <c r="E134" s="87"/>
      <c r="F134" s="258">
        <v>5</v>
      </c>
      <c r="G134" s="347">
        <v>6</v>
      </c>
      <c r="H134" s="347">
        <v>7</v>
      </c>
      <c r="I134" s="347">
        <v>8</v>
      </c>
      <c r="J134" s="277"/>
      <c r="K134" s="277"/>
      <c r="L134" s="87"/>
      <c r="M134" s="81"/>
      <c r="N134" s="87"/>
    </row>
    <row r="135" spans="1:14" ht="12.75">
      <c r="A135" s="279"/>
      <c r="B135" s="377"/>
      <c r="C135" s="377"/>
      <c r="D135" s="377"/>
      <c r="E135" s="277"/>
      <c r="F135" s="279"/>
      <c r="G135" s="347"/>
      <c r="H135" s="347"/>
      <c r="I135" s="347"/>
      <c r="J135" s="277"/>
      <c r="K135" s="277"/>
      <c r="L135" s="87"/>
      <c r="M135" s="81"/>
      <c r="N135" s="87"/>
    </row>
    <row r="136" spans="1:14" ht="12.75">
      <c r="A136" s="118" t="s">
        <v>584</v>
      </c>
      <c r="B136" s="79">
        <v>0</v>
      </c>
      <c r="C136" s="79">
        <v>101004</v>
      </c>
      <c r="D136" s="79">
        <v>72</v>
      </c>
      <c r="E136" s="378"/>
      <c r="F136" s="277" t="s">
        <v>585</v>
      </c>
      <c r="G136" s="79">
        <v>0</v>
      </c>
      <c r="H136" s="267">
        <v>1039422</v>
      </c>
      <c r="I136" s="267">
        <v>349</v>
      </c>
      <c r="J136" s="277"/>
      <c r="K136" s="277"/>
      <c r="L136" s="87"/>
      <c r="M136" s="81"/>
      <c r="N136" s="87"/>
    </row>
    <row r="137" spans="1:14" ht="12.75">
      <c r="A137" s="78"/>
      <c r="B137" s="79"/>
      <c r="C137" s="79"/>
      <c r="D137" s="79"/>
      <c r="E137" s="277"/>
      <c r="F137" s="379"/>
      <c r="G137" s="277"/>
      <c r="H137" s="207"/>
      <c r="I137" s="207"/>
      <c r="J137" s="277"/>
      <c r="K137" s="277"/>
      <c r="L137" s="87"/>
      <c r="M137" s="81"/>
      <c r="N137" s="87"/>
    </row>
    <row r="138" spans="1:14" ht="12.75">
      <c r="A138" t="s">
        <v>373</v>
      </c>
      <c r="B138" s="277">
        <v>0</v>
      </c>
      <c r="C138" s="79">
        <v>11622</v>
      </c>
      <c r="D138" s="79">
        <v>92</v>
      </c>
      <c r="E138" s="277"/>
      <c r="F138" s="277" t="s">
        <v>373</v>
      </c>
      <c r="G138" s="79">
        <v>0</v>
      </c>
      <c r="H138" s="267">
        <v>3517408</v>
      </c>
      <c r="I138" s="207">
        <v>22331.74</v>
      </c>
      <c r="J138" s="277"/>
      <c r="K138" s="277"/>
      <c r="L138" s="87"/>
      <c r="M138" s="81"/>
      <c r="N138" s="87"/>
    </row>
    <row r="139" spans="1:14" ht="12.75">
      <c r="A139" s="277"/>
      <c r="B139" s="79"/>
      <c r="C139" s="79"/>
      <c r="D139" s="79"/>
      <c r="E139" s="277"/>
      <c r="F139" s="379"/>
      <c r="G139" s="277"/>
      <c r="H139" s="207"/>
      <c r="I139" s="207"/>
      <c r="J139" s="277"/>
      <c r="K139" s="277"/>
      <c r="L139" s="87"/>
      <c r="M139" s="81"/>
      <c r="N139" s="87"/>
    </row>
    <row r="140" spans="1:14" ht="12.75">
      <c r="A140" s="118" t="s">
        <v>586</v>
      </c>
      <c r="B140" s="79">
        <f>+B141+B142</f>
        <v>0</v>
      </c>
      <c r="C140" s="79">
        <f>+C141+C142</f>
        <v>0</v>
      </c>
      <c r="D140" s="79">
        <f>+D141+D142</f>
        <v>0</v>
      </c>
      <c r="E140" s="277"/>
      <c r="F140" s="277" t="s">
        <v>587</v>
      </c>
      <c r="G140" s="277">
        <f>G141+G142</f>
        <v>34</v>
      </c>
      <c r="H140" s="207">
        <f>H141+H142</f>
        <v>211599.2</v>
      </c>
      <c r="I140" s="207">
        <f>I141+I142</f>
        <v>177</v>
      </c>
      <c r="J140" s="277"/>
      <c r="K140" s="277"/>
      <c r="L140" s="87"/>
      <c r="M140" s="81"/>
      <c r="N140" s="87"/>
    </row>
    <row r="141" spans="1:14" ht="12.75">
      <c r="A141" t="s">
        <v>588</v>
      </c>
      <c r="B141" s="277"/>
      <c r="C141" s="79"/>
      <c r="D141" s="79"/>
      <c r="E141" s="277"/>
      <c r="F141" s="277" t="s">
        <v>589</v>
      </c>
      <c r="G141" s="79">
        <v>17</v>
      </c>
      <c r="H141" s="267">
        <v>105784.78</v>
      </c>
      <c r="I141" s="267">
        <v>78</v>
      </c>
      <c r="J141" s="277"/>
      <c r="K141" s="284"/>
      <c r="L141" s="284"/>
      <c r="M141" s="283"/>
      <c r="N141" s="284"/>
    </row>
    <row r="142" spans="1:14" ht="12.75">
      <c r="A142" t="s">
        <v>590</v>
      </c>
      <c r="B142" s="79"/>
      <c r="C142" s="79"/>
      <c r="D142" s="79"/>
      <c r="E142" s="277"/>
      <c r="F142" s="277" t="s">
        <v>591</v>
      </c>
      <c r="G142" s="79">
        <v>17</v>
      </c>
      <c r="H142" s="267">
        <v>105814.42</v>
      </c>
      <c r="I142" s="267">
        <v>99</v>
      </c>
      <c r="J142" s="284"/>
      <c r="K142" s="284"/>
      <c r="L142" s="284"/>
      <c r="M142" s="283"/>
      <c r="N142" s="284"/>
    </row>
    <row r="143" spans="1:14" ht="12.75">
      <c r="A143" s="277"/>
      <c r="B143" s="107"/>
      <c r="C143" s="107"/>
      <c r="D143" s="107"/>
      <c r="E143" s="277"/>
      <c r="F143" s="277"/>
      <c r="G143" s="277"/>
      <c r="H143" s="207"/>
      <c r="I143" s="207"/>
      <c r="J143" s="284"/>
      <c r="K143" s="284"/>
      <c r="L143" s="284"/>
      <c r="M143" s="283"/>
      <c r="N143" s="284"/>
    </row>
    <row r="144" spans="1:14" ht="12.75">
      <c r="A144" t="s">
        <v>371</v>
      </c>
      <c r="B144" s="277">
        <f>B145+B146</f>
        <v>0</v>
      </c>
      <c r="C144" s="107">
        <f>C145+C146</f>
        <v>0</v>
      </c>
      <c r="D144" s="107">
        <f>D145+D146</f>
        <v>0</v>
      </c>
      <c r="E144" s="277"/>
      <c r="F144" s="277" t="s">
        <v>371</v>
      </c>
      <c r="G144" s="277">
        <f>G145+G146</f>
        <v>741</v>
      </c>
      <c r="H144" s="207">
        <f>H145+H146</f>
        <v>147898.24</v>
      </c>
      <c r="I144" s="207">
        <f>I145+I146</f>
        <v>1273</v>
      </c>
      <c r="J144" s="284"/>
      <c r="K144" s="284"/>
      <c r="L144" s="284"/>
      <c r="M144" s="283"/>
      <c r="N144" s="284"/>
    </row>
    <row r="145" spans="1:14" ht="12.75">
      <c r="A145" t="s">
        <v>588</v>
      </c>
      <c r="B145" s="107"/>
      <c r="C145" s="107"/>
      <c r="D145" s="107">
        <v>0</v>
      </c>
      <c r="E145" s="277"/>
      <c r="F145" s="277" t="s">
        <v>589</v>
      </c>
      <c r="G145" s="79">
        <v>667</v>
      </c>
      <c r="H145" s="267">
        <v>135730.81</v>
      </c>
      <c r="I145" s="267">
        <v>1104</v>
      </c>
      <c r="J145" s="284"/>
      <c r="K145" s="87"/>
      <c r="L145" s="284"/>
      <c r="M145" s="283"/>
      <c r="N145" s="284"/>
    </row>
    <row r="146" spans="1:14" ht="12.75">
      <c r="A146" t="s">
        <v>590</v>
      </c>
      <c r="B146" s="107">
        <v>0</v>
      </c>
      <c r="C146" s="107">
        <v>0</v>
      </c>
      <c r="D146" s="107">
        <v>0</v>
      </c>
      <c r="E146" s="277"/>
      <c r="F146" s="277" t="s">
        <v>592</v>
      </c>
      <c r="G146" s="79">
        <v>74</v>
      </c>
      <c r="H146" s="267">
        <v>12167.43</v>
      </c>
      <c r="I146" s="267">
        <v>169</v>
      </c>
      <c r="J146" s="277"/>
      <c r="K146" s="87"/>
      <c r="L146" s="87"/>
      <c r="M146" s="81"/>
      <c r="N146" s="87"/>
    </row>
    <row r="147" spans="1:14" ht="12.75">
      <c r="A147" s="380"/>
      <c r="B147" s="341"/>
      <c r="C147" s="341"/>
      <c r="D147" s="341"/>
      <c r="E147" s="341"/>
      <c r="F147" s="381"/>
      <c r="G147" s="5"/>
      <c r="H147" s="382"/>
      <c r="I147" s="382"/>
      <c r="J147" s="87"/>
      <c r="K147" s="87"/>
      <c r="L147" s="87"/>
      <c r="M147" s="81"/>
      <c r="N147" s="87"/>
    </row>
    <row r="148" spans="1:14" ht="12.75">
      <c r="A148" s="350"/>
      <c r="B148" s="87"/>
      <c r="C148" s="87"/>
      <c r="D148" s="87"/>
      <c r="E148" s="87"/>
      <c r="F148" s="87"/>
      <c r="G148" s="87"/>
      <c r="H148" s="87"/>
      <c r="I148" s="87"/>
      <c r="J148" s="87"/>
      <c r="K148" s="87"/>
      <c r="L148" s="87"/>
      <c r="M148" s="81"/>
      <c r="N148" s="87"/>
    </row>
    <row r="149" spans="1:14" ht="12.75">
      <c r="A149" s="277"/>
      <c r="B149" s="87"/>
      <c r="C149" s="87"/>
      <c r="D149" s="87"/>
      <c r="E149" s="87"/>
      <c r="F149" s="87"/>
      <c r="G149" s="87"/>
      <c r="H149" s="87"/>
      <c r="I149" s="87"/>
      <c r="J149" s="87"/>
      <c r="K149" s="87"/>
      <c r="L149" s="87"/>
      <c r="M149" s="81"/>
      <c r="N149" s="87"/>
    </row>
    <row r="150" spans="1:14" ht="12.75">
      <c r="A150" s="255"/>
      <c r="B150" s="255"/>
      <c r="C150" s="255"/>
      <c r="D150" s="255"/>
      <c r="E150" s="255"/>
      <c r="F150" s="255"/>
      <c r="G150" s="255"/>
      <c r="H150" s="255"/>
      <c r="I150" s="87"/>
      <c r="J150" s="87"/>
      <c r="K150" s="87"/>
      <c r="L150" s="87"/>
      <c r="M150" s="81"/>
      <c r="N150" s="87"/>
    </row>
    <row r="151" spans="1:14" ht="12.75">
      <c r="A151" s="39" t="s">
        <v>519</v>
      </c>
      <c r="B151" s="255"/>
      <c r="C151" s="276"/>
      <c r="D151" s="276" t="s">
        <v>660</v>
      </c>
      <c r="E151" s="255"/>
      <c r="F151" s="255"/>
      <c r="G151" s="255"/>
      <c r="H151" s="255"/>
      <c r="I151" s="87"/>
      <c r="J151" s="87"/>
      <c r="K151" s="284"/>
      <c r="L151" s="87"/>
      <c r="M151" s="81"/>
      <c r="N151" s="87"/>
    </row>
    <row r="152" spans="1:14" ht="12.75">
      <c r="A152" s="332"/>
      <c r="B152" s="375"/>
      <c r="C152" s="383"/>
      <c r="D152" s="375"/>
      <c r="E152" s="375"/>
      <c r="F152" s="375"/>
      <c r="G152" s="375"/>
      <c r="H152" s="375"/>
      <c r="I152" s="87"/>
      <c r="J152" s="87"/>
      <c r="K152" s="284"/>
      <c r="L152" s="87"/>
      <c r="M152" s="81"/>
      <c r="N152" s="87"/>
    </row>
    <row r="153" spans="1:14" ht="12.75">
      <c r="A153" s="5" t="s">
        <v>521</v>
      </c>
      <c r="B153" s="81" t="s">
        <v>522</v>
      </c>
      <c r="C153" s="81" t="s">
        <v>523</v>
      </c>
      <c r="D153" s="81" t="s">
        <v>524</v>
      </c>
      <c r="E153" s="81" t="s">
        <v>525</v>
      </c>
      <c r="F153" s="81" t="s">
        <v>526</v>
      </c>
      <c r="G153" s="81" t="s">
        <v>527</v>
      </c>
      <c r="H153" s="81" t="s">
        <v>528</v>
      </c>
      <c r="I153" s="81"/>
      <c r="J153" s="81"/>
      <c r="K153" s="81"/>
      <c r="L153" s="81"/>
      <c r="M153" s="81"/>
      <c r="N153" s="81"/>
    </row>
    <row r="154" spans="1:14" ht="12.75">
      <c r="A154" s="41" t="s">
        <v>72</v>
      </c>
      <c r="B154" s="260">
        <v>2</v>
      </c>
      <c r="C154" s="260">
        <v>3</v>
      </c>
      <c r="D154" s="260">
        <v>4</v>
      </c>
      <c r="E154" s="260">
        <v>5</v>
      </c>
      <c r="F154" s="260">
        <v>6</v>
      </c>
      <c r="G154" s="260">
        <v>7</v>
      </c>
      <c r="H154" s="260">
        <v>8</v>
      </c>
      <c r="I154" s="87"/>
      <c r="J154" s="87"/>
      <c r="K154" s="284"/>
      <c r="L154" s="87"/>
      <c r="M154" s="81"/>
      <c r="N154" s="87"/>
    </row>
    <row r="155" spans="1:14" ht="12.75">
      <c r="A155" s="279"/>
      <c r="B155" s="384"/>
      <c r="C155" s="384"/>
      <c r="D155" s="384"/>
      <c r="E155" s="384"/>
      <c r="F155" s="384"/>
      <c r="G155" s="384"/>
      <c r="H155" s="384"/>
      <c r="I155" s="87"/>
      <c r="J155" s="87"/>
      <c r="K155" s="284"/>
      <c r="L155" s="87"/>
      <c r="M155" s="81"/>
      <c r="N155" s="87"/>
    </row>
    <row r="156" spans="1:14" ht="12.75">
      <c r="A156" s="277" t="s">
        <v>529</v>
      </c>
      <c r="B156" s="281">
        <v>20393.1</v>
      </c>
      <c r="C156" s="281">
        <v>20529.48</v>
      </c>
      <c r="D156" s="281">
        <v>20077.4</v>
      </c>
      <c r="E156" s="281">
        <v>20465.3</v>
      </c>
      <c r="F156" s="281">
        <v>20300.71</v>
      </c>
      <c r="G156" s="281">
        <v>164.59</v>
      </c>
      <c r="H156" s="281">
        <v>0.81</v>
      </c>
      <c r="I156" s="385"/>
      <c r="J156" s="87"/>
      <c r="K156" s="284"/>
      <c r="L156" s="87"/>
      <c r="M156" s="81"/>
      <c r="N156" s="87"/>
    </row>
    <row r="157" spans="1:14" ht="12.75">
      <c r="A157" s="277" t="s">
        <v>530</v>
      </c>
      <c r="B157" s="281">
        <v>9976.74</v>
      </c>
      <c r="C157" s="281">
        <v>10096.13</v>
      </c>
      <c r="D157" s="281">
        <v>9877.7</v>
      </c>
      <c r="E157" s="281">
        <v>10058.94</v>
      </c>
      <c r="F157" s="281">
        <v>9935.03</v>
      </c>
      <c r="G157" s="281">
        <v>123.91</v>
      </c>
      <c r="H157" s="281">
        <v>1.25</v>
      </c>
      <c r="I157" s="385"/>
      <c r="J157" s="87"/>
      <c r="K157" s="284"/>
      <c r="L157" s="87"/>
      <c r="M157" s="81"/>
      <c r="N157" s="87"/>
    </row>
    <row r="158" spans="1:14" ht="12.75">
      <c r="A158" s="277" t="s">
        <v>531</v>
      </c>
      <c r="B158" s="281">
        <v>13819.61</v>
      </c>
      <c r="C158" s="281">
        <v>13998.01</v>
      </c>
      <c r="D158" s="281">
        <v>13628.65</v>
      </c>
      <c r="E158" s="281">
        <v>13908.97</v>
      </c>
      <c r="F158" s="281">
        <v>13703.07</v>
      </c>
      <c r="G158" s="281">
        <v>205.9</v>
      </c>
      <c r="H158" s="281">
        <v>1.5</v>
      </c>
      <c r="I158" s="385"/>
      <c r="J158" s="87"/>
      <c r="K158" s="284"/>
      <c r="L158" s="87"/>
      <c r="M158" s="81"/>
      <c r="N158" s="87"/>
    </row>
    <row r="159" spans="1:14" ht="12.75">
      <c r="A159" s="277" t="s">
        <v>532</v>
      </c>
      <c r="B159" s="281">
        <v>11261.52</v>
      </c>
      <c r="C159" s="281">
        <v>11360.07</v>
      </c>
      <c r="D159" s="281">
        <v>11110.23</v>
      </c>
      <c r="E159" s="281">
        <v>11335.42</v>
      </c>
      <c r="F159" s="281">
        <v>11206.64</v>
      </c>
      <c r="G159" s="281">
        <v>128.78</v>
      </c>
      <c r="H159" s="281">
        <v>1.15</v>
      </c>
      <c r="I159" s="385"/>
      <c r="J159" s="277"/>
      <c r="K159" s="277"/>
      <c r="L159" s="87"/>
      <c r="M159" s="81"/>
      <c r="N159" s="87"/>
    </row>
    <row r="160" spans="1:14" ht="12.75">
      <c r="A160" s="277" t="s">
        <v>533</v>
      </c>
      <c r="B160" s="281">
        <v>2685.92</v>
      </c>
      <c r="C160" s="281">
        <v>2710.7</v>
      </c>
      <c r="D160" s="281">
        <v>2650.18</v>
      </c>
      <c r="E160" s="281">
        <v>2704.36</v>
      </c>
      <c r="F160" s="281">
        <v>2672.81</v>
      </c>
      <c r="G160" s="281">
        <v>31.55</v>
      </c>
      <c r="H160" s="281">
        <v>1.18</v>
      </c>
      <c r="I160" s="385"/>
      <c r="J160" s="277"/>
      <c r="K160" s="277"/>
      <c r="L160" s="87"/>
      <c r="M160" s="81"/>
      <c r="N160" s="87"/>
    </row>
    <row r="161" spans="1:14" ht="12.75">
      <c r="A161" s="277" t="s">
        <v>534</v>
      </c>
      <c r="B161" s="281">
        <v>8703.62</v>
      </c>
      <c r="C161" s="281">
        <v>8787.36</v>
      </c>
      <c r="D161" s="281">
        <v>8595.08</v>
      </c>
      <c r="E161" s="281">
        <v>8765.73</v>
      </c>
      <c r="F161" s="281">
        <v>8660.63</v>
      </c>
      <c r="G161" s="281">
        <v>105.1</v>
      </c>
      <c r="H161" s="281">
        <v>1.21</v>
      </c>
      <c r="I161" s="385"/>
      <c r="J161" s="277"/>
      <c r="K161" s="277"/>
      <c r="L161" s="87"/>
      <c r="M161" s="81"/>
      <c r="N161" s="87"/>
    </row>
    <row r="162" spans="1:14" ht="12.75">
      <c r="A162" s="39" t="s">
        <v>535</v>
      </c>
      <c r="B162" s="281"/>
      <c r="C162" s="281"/>
      <c r="D162" s="281"/>
      <c r="E162" s="281"/>
      <c r="F162" s="281"/>
      <c r="G162" s="281"/>
      <c r="H162" s="281"/>
      <c r="I162" s="385"/>
      <c r="J162" s="277"/>
      <c r="K162" s="277"/>
      <c r="L162" s="87"/>
      <c r="M162" s="81"/>
      <c r="N162" s="87"/>
    </row>
    <row r="163" spans="1:14" ht="12.75">
      <c r="A163" s="277" t="s">
        <v>536</v>
      </c>
      <c r="B163" s="281">
        <v>5723.82</v>
      </c>
      <c r="C163" s="281">
        <v>5779.25</v>
      </c>
      <c r="D163" s="281">
        <v>5652.52</v>
      </c>
      <c r="E163" s="281">
        <v>5761.05</v>
      </c>
      <c r="F163" s="281">
        <v>5716.49</v>
      </c>
      <c r="G163" s="281">
        <v>44.56</v>
      </c>
      <c r="H163" s="281">
        <v>0.78</v>
      </c>
      <c r="I163" s="385"/>
      <c r="J163" s="277"/>
      <c r="K163" s="277"/>
      <c r="L163" s="87"/>
      <c r="M163" s="81"/>
      <c r="N163" s="87"/>
    </row>
    <row r="164" spans="1:14" ht="12.75">
      <c r="A164" s="277" t="s">
        <v>537</v>
      </c>
      <c r="B164" s="281">
        <v>11529.28</v>
      </c>
      <c r="C164" s="281">
        <v>11988.72</v>
      </c>
      <c r="D164" s="281">
        <v>11444.99</v>
      </c>
      <c r="E164" s="281">
        <v>11870.49</v>
      </c>
      <c r="F164" s="281">
        <v>11510.31</v>
      </c>
      <c r="G164" s="281">
        <v>360.18</v>
      </c>
      <c r="H164" s="281">
        <v>3.13</v>
      </c>
      <c r="I164" s="385"/>
      <c r="J164" s="277"/>
      <c r="K164" s="277"/>
      <c r="L164" s="87"/>
      <c r="M164" s="81"/>
      <c r="N164" s="87"/>
    </row>
    <row r="165" spans="1:14" ht="12.75">
      <c r="A165" s="277" t="s">
        <v>538</v>
      </c>
      <c r="B165" s="281">
        <v>6903.27</v>
      </c>
      <c r="C165" s="281">
        <v>6983.34</v>
      </c>
      <c r="D165" s="281">
        <v>6828.02</v>
      </c>
      <c r="E165" s="281">
        <v>6899.22</v>
      </c>
      <c r="F165" s="281">
        <v>6897.19</v>
      </c>
      <c r="G165" s="281">
        <v>2.03</v>
      </c>
      <c r="H165" s="281">
        <v>0.03</v>
      </c>
      <c r="I165" s="385"/>
      <c r="J165" s="277"/>
      <c r="K165" s="277"/>
      <c r="L165" s="87"/>
      <c r="M165" s="81"/>
      <c r="N165" s="87"/>
    </row>
    <row r="166" spans="1:14" ht="12.75">
      <c r="A166" s="277" t="s">
        <v>539</v>
      </c>
      <c r="B166" s="281">
        <v>19812.57</v>
      </c>
      <c r="C166" s="281">
        <v>19899.48</v>
      </c>
      <c r="D166" s="281">
        <v>19486.97</v>
      </c>
      <c r="E166" s="281">
        <v>19707.25</v>
      </c>
      <c r="F166" s="281">
        <v>19747.8</v>
      </c>
      <c r="G166" s="281">
        <v>-40.55</v>
      </c>
      <c r="H166" s="281">
        <v>-0.21</v>
      </c>
      <c r="I166" s="385"/>
      <c r="J166" s="277"/>
      <c r="K166" s="277"/>
      <c r="L166" s="87"/>
      <c r="M166" s="81"/>
      <c r="N166" s="87"/>
    </row>
    <row r="167" spans="1:14" ht="12.75">
      <c r="A167" s="277" t="s">
        <v>540</v>
      </c>
      <c r="B167" s="281">
        <v>2387.96</v>
      </c>
      <c r="C167" s="281">
        <v>2437.98</v>
      </c>
      <c r="D167" s="281">
        <v>2357.68</v>
      </c>
      <c r="E167" s="281">
        <v>2397.1</v>
      </c>
      <c r="F167" s="281">
        <v>2375.07</v>
      </c>
      <c r="G167" s="281">
        <v>22.03</v>
      </c>
      <c r="H167" s="281">
        <v>0.93</v>
      </c>
      <c r="I167" s="385"/>
      <c r="J167" s="277"/>
      <c r="K167" s="277"/>
      <c r="L167" s="87"/>
      <c r="M167" s="81"/>
      <c r="N167" s="87"/>
    </row>
    <row r="168" spans="1:14" ht="12.75">
      <c r="A168" s="277" t="s">
        <v>541</v>
      </c>
      <c r="B168" s="281">
        <v>4403.56</v>
      </c>
      <c r="C168" s="281">
        <v>4485.33</v>
      </c>
      <c r="D168" s="281">
        <v>4361.49</v>
      </c>
      <c r="E168" s="281">
        <v>4467.4</v>
      </c>
      <c r="F168" s="281">
        <v>4411.54</v>
      </c>
      <c r="G168" s="281">
        <v>55.86</v>
      </c>
      <c r="H168" s="281">
        <v>1.27</v>
      </c>
      <c r="I168" s="385"/>
      <c r="J168" s="277"/>
      <c r="K168" s="78"/>
      <c r="L168" s="87"/>
      <c r="M168" s="81"/>
      <c r="N168" s="87"/>
    </row>
    <row r="169" spans="1:14" ht="12.75">
      <c r="A169" s="277" t="s">
        <v>189</v>
      </c>
      <c r="B169" s="281">
        <v>4514.6</v>
      </c>
      <c r="C169" s="281">
        <v>4514.77</v>
      </c>
      <c r="D169" s="281">
        <v>4397</v>
      </c>
      <c r="E169" s="281">
        <v>4451.02</v>
      </c>
      <c r="F169" s="281">
        <v>4471.48</v>
      </c>
      <c r="G169" s="281">
        <v>-20.46</v>
      </c>
      <c r="H169" s="281">
        <v>-0.46</v>
      </c>
      <c r="I169" s="385"/>
      <c r="J169" s="78"/>
      <c r="K169" s="277"/>
      <c r="L169" s="284"/>
      <c r="M169" s="283"/>
      <c r="N169" s="284"/>
    </row>
    <row r="170" spans="1:14" ht="12.75">
      <c r="A170" s="277" t="s">
        <v>542</v>
      </c>
      <c r="B170" s="281">
        <v>20139.05</v>
      </c>
      <c r="C170" s="281">
        <v>20200.26</v>
      </c>
      <c r="D170" s="281">
        <v>19774.35</v>
      </c>
      <c r="E170" s="281">
        <v>20160.85</v>
      </c>
      <c r="F170" s="281">
        <v>20061.49</v>
      </c>
      <c r="G170" s="281">
        <v>99.36</v>
      </c>
      <c r="H170" s="281">
        <v>0.5</v>
      </c>
      <c r="I170" s="385"/>
      <c r="J170" s="277"/>
      <c r="K170" s="277"/>
      <c r="L170" s="87"/>
      <c r="M170" s="81"/>
      <c r="N170" s="87"/>
    </row>
    <row r="171" spans="1:14" ht="12.75">
      <c r="A171" s="277" t="s">
        <v>543</v>
      </c>
      <c r="B171" s="281">
        <v>13375.73</v>
      </c>
      <c r="C171" s="281">
        <v>13446.23</v>
      </c>
      <c r="D171" s="281">
        <v>13171.59</v>
      </c>
      <c r="E171" s="281">
        <v>13391.12</v>
      </c>
      <c r="F171" s="281">
        <v>13280.88</v>
      </c>
      <c r="G171" s="281">
        <v>110.24</v>
      </c>
      <c r="H171" s="281">
        <v>0.83</v>
      </c>
      <c r="I171" s="385"/>
      <c r="J171" s="277"/>
      <c r="K171" s="277"/>
      <c r="L171" s="87"/>
      <c r="M171" s="81"/>
      <c r="N171" s="87"/>
    </row>
    <row r="172" spans="1:14" ht="12.75">
      <c r="A172" s="277" t="s">
        <v>544</v>
      </c>
      <c r="B172" s="281">
        <v>4686.28</v>
      </c>
      <c r="C172" s="281">
        <v>4691.84</v>
      </c>
      <c r="D172" s="281">
        <v>4569.91</v>
      </c>
      <c r="E172" s="281">
        <v>4658.31</v>
      </c>
      <c r="F172" s="281">
        <v>4647.66</v>
      </c>
      <c r="G172" s="281">
        <v>10.65</v>
      </c>
      <c r="H172" s="281">
        <v>0.23</v>
      </c>
      <c r="I172" s="385"/>
      <c r="J172" s="277"/>
      <c r="K172" s="78"/>
      <c r="L172" s="87"/>
      <c r="M172" s="81"/>
      <c r="N172" s="87"/>
    </row>
    <row r="173" spans="1:14" ht="12.75">
      <c r="A173" s="277" t="s">
        <v>545</v>
      </c>
      <c r="B173" s="281">
        <v>10692.14</v>
      </c>
      <c r="C173" s="281">
        <v>10816.95</v>
      </c>
      <c r="D173" s="281">
        <v>10552.78</v>
      </c>
      <c r="E173" s="281">
        <v>10773.91</v>
      </c>
      <c r="F173" s="281">
        <v>10633.48</v>
      </c>
      <c r="G173" s="281">
        <v>140.43</v>
      </c>
      <c r="H173" s="281">
        <v>1.32</v>
      </c>
      <c r="I173" s="385"/>
      <c r="J173" s="284"/>
      <c r="K173" s="87"/>
      <c r="L173" s="284"/>
      <c r="M173" s="81"/>
      <c r="N173" s="87"/>
    </row>
    <row r="174" spans="1:14" ht="12.75">
      <c r="A174" s="277" t="s">
        <v>546</v>
      </c>
      <c r="B174" s="281">
        <v>13110.45</v>
      </c>
      <c r="C174" s="281">
        <v>13485.35</v>
      </c>
      <c r="D174" s="281">
        <v>12899.84</v>
      </c>
      <c r="E174" s="281">
        <v>13419.67</v>
      </c>
      <c r="F174" s="281">
        <v>13037.89</v>
      </c>
      <c r="G174" s="281">
        <v>381.78</v>
      </c>
      <c r="H174" s="281">
        <v>2.93</v>
      </c>
      <c r="I174" s="385"/>
      <c r="J174" s="284"/>
      <c r="K174" s="284"/>
      <c r="L174" s="284"/>
      <c r="M174" s="283"/>
      <c r="N174" s="284"/>
    </row>
    <row r="175" spans="1:14" ht="12.75">
      <c r="A175" s="277" t="s">
        <v>547</v>
      </c>
      <c r="B175" s="281">
        <v>4000.39</v>
      </c>
      <c r="C175" s="281">
        <v>4000.39</v>
      </c>
      <c r="D175" s="281">
        <v>3914.34</v>
      </c>
      <c r="E175" s="281">
        <v>3960.64</v>
      </c>
      <c r="F175" s="281">
        <v>3973.32</v>
      </c>
      <c r="G175" s="281">
        <v>-12.68</v>
      </c>
      <c r="H175" s="281">
        <v>-0.32</v>
      </c>
      <c r="I175" s="385"/>
      <c r="J175" s="284"/>
      <c r="K175" s="362"/>
      <c r="L175" s="284"/>
      <c r="M175" s="283"/>
      <c r="N175" s="284"/>
    </row>
    <row r="176" spans="1:14" ht="12.75">
      <c r="A176" s="39" t="s">
        <v>548</v>
      </c>
      <c r="B176" s="281"/>
      <c r="C176" s="281"/>
      <c r="D176" s="281"/>
      <c r="E176" s="281"/>
      <c r="F176" s="281"/>
      <c r="G176" s="281"/>
      <c r="H176" s="281"/>
      <c r="I176" s="385"/>
      <c r="J176" s="284"/>
      <c r="K176" s="362"/>
      <c r="L176" s="284"/>
      <c r="M176" s="283"/>
      <c r="N176" s="284"/>
    </row>
    <row r="177" spans="1:14" ht="12.75">
      <c r="A177" s="277" t="s">
        <v>549</v>
      </c>
      <c r="B177" s="281">
        <v>4248.34</v>
      </c>
      <c r="C177" s="281">
        <v>4276.75</v>
      </c>
      <c r="D177" s="281">
        <v>4183.64</v>
      </c>
      <c r="E177" s="281">
        <v>4262.09</v>
      </c>
      <c r="F177" s="281">
        <v>4230.71</v>
      </c>
      <c r="G177" s="281">
        <v>31.38</v>
      </c>
      <c r="H177" s="281">
        <v>0.74</v>
      </c>
      <c r="I177" s="385"/>
      <c r="J177" s="284"/>
      <c r="K177" s="362"/>
      <c r="L177" s="284"/>
      <c r="M177" s="283"/>
      <c r="N177" s="284"/>
    </row>
    <row r="178" spans="1:14" ht="12.75">
      <c r="A178" s="277" t="s">
        <v>550</v>
      </c>
      <c r="B178" s="281">
        <v>2956.11</v>
      </c>
      <c r="C178" s="281">
        <v>2981.98</v>
      </c>
      <c r="D178" s="281">
        <v>2917.14</v>
      </c>
      <c r="E178" s="281">
        <v>2974.6</v>
      </c>
      <c r="F178" s="281">
        <v>2942.82</v>
      </c>
      <c r="G178" s="281">
        <v>31.78</v>
      </c>
      <c r="H178" s="281">
        <v>1.08</v>
      </c>
      <c r="I178" s="362"/>
      <c r="J178" s="362"/>
      <c r="K178" s="87"/>
      <c r="L178" s="87"/>
      <c r="M178" s="81"/>
      <c r="N178" s="87"/>
    </row>
    <row r="179" spans="1:14" ht="12.75">
      <c r="A179" s="277" t="s">
        <v>551</v>
      </c>
      <c r="B179" s="281">
        <v>1134.68</v>
      </c>
      <c r="C179" s="281">
        <v>1145.15</v>
      </c>
      <c r="D179" s="281">
        <v>1119.86</v>
      </c>
      <c r="E179" s="281">
        <v>1142.12</v>
      </c>
      <c r="F179" s="281">
        <v>1129.57</v>
      </c>
      <c r="G179" s="281">
        <v>12.55</v>
      </c>
      <c r="H179" s="281">
        <v>1.11</v>
      </c>
      <c r="I179" s="362"/>
      <c r="J179" s="362"/>
      <c r="K179" s="87"/>
      <c r="L179" s="87"/>
      <c r="M179" s="81"/>
      <c r="N179" s="87"/>
    </row>
    <row r="180" spans="1:14" ht="12.75">
      <c r="A180" s="176"/>
      <c r="B180" s="386"/>
      <c r="C180" s="386"/>
      <c r="D180" s="386"/>
      <c r="E180" s="386"/>
      <c r="F180" s="386"/>
      <c r="G180" s="386"/>
      <c r="H180" s="386"/>
      <c r="I180" s="362"/>
      <c r="J180" s="362"/>
      <c r="K180" s="87"/>
      <c r="L180" s="87"/>
      <c r="M180" s="81"/>
      <c r="N180" s="87"/>
    </row>
    <row r="181" spans="1:14" ht="12.75">
      <c r="A181" s="285" t="s">
        <v>552</v>
      </c>
      <c r="B181" s="290"/>
      <c r="C181" s="290"/>
      <c r="D181" s="290"/>
      <c r="E181" s="290"/>
      <c r="F181" s="290"/>
      <c r="G181" s="290"/>
      <c r="H181" s="290"/>
      <c r="I181" s="362"/>
      <c r="J181" s="362"/>
      <c r="K181" s="87"/>
      <c r="L181" s="87"/>
      <c r="M181" s="81"/>
      <c r="N181" s="87"/>
    </row>
    <row r="182" spans="1:14" ht="12.75">
      <c r="A182" t="s">
        <v>553</v>
      </c>
      <c r="B182" s="297"/>
      <c r="C182" s="297"/>
      <c r="D182" s="297"/>
      <c r="E182" s="297"/>
      <c r="F182" s="297"/>
      <c r="G182" s="297"/>
      <c r="H182" s="297"/>
      <c r="I182" s="362"/>
      <c r="J182" s="362"/>
      <c r="K182" s="87"/>
      <c r="L182" s="87"/>
      <c r="M182" s="81"/>
      <c r="N182" s="87"/>
    </row>
    <row r="183" spans="1:14" ht="12.75">
      <c r="A183" s="299" t="s">
        <v>554</v>
      </c>
      <c r="B183" s="297"/>
      <c r="C183" s="297"/>
      <c r="D183" s="297"/>
      <c r="E183" s="297"/>
      <c r="F183" s="297"/>
      <c r="G183" s="297"/>
      <c r="H183" s="297"/>
      <c r="I183" s="362"/>
      <c r="J183" s="335"/>
      <c r="K183" s="362"/>
      <c r="L183" s="87"/>
      <c r="M183" s="81"/>
      <c r="N183" s="87"/>
    </row>
    <row r="184" spans="1:14" ht="12.75">
      <c r="A184" t="s">
        <v>555</v>
      </c>
      <c r="B184" s="297"/>
      <c r="C184" s="297"/>
      <c r="D184" s="297"/>
      <c r="E184" s="297"/>
      <c r="F184" s="297"/>
      <c r="G184" s="297"/>
      <c r="H184" s="297"/>
      <c r="I184" s="362"/>
      <c r="J184" s="335"/>
      <c r="K184" s="362"/>
      <c r="L184" s="87"/>
      <c r="M184" s="81"/>
      <c r="N184" s="87"/>
    </row>
    <row r="185" spans="1:14" ht="12.75">
      <c r="A185" s="387"/>
      <c r="B185" s="87"/>
      <c r="C185" s="255"/>
      <c r="D185" s="362"/>
      <c r="E185" s="362"/>
      <c r="F185" s="362"/>
      <c r="G185" s="362"/>
      <c r="H185" s="362"/>
      <c r="I185" s="361"/>
      <c r="J185" s="362"/>
      <c r="K185" s="362"/>
      <c r="L185" s="362"/>
      <c r="M185" s="388"/>
      <c r="N185" s="284"/>
    </row>
    <row r="186" spans="1:14" ht="12.75">
      <c r="A186" s="365" t="s">
        <v>556</v>
      </c>
      <c r="B186" s="366"/>
      <c r="C186" s="276"/>
      <c r="D186" s="276" t="s">
        <v>660</v>
      </c>
      <c r="E186" s="367"/>
      <c r="F186" s="367"/>
      <c r="G186" s="367"/>
      <c r="H186" s="367"/>
      <c r="I186" s="361"/>
      <c r="J186" s="362"/>
      <c r="K186" s="362"/>
      <c r="L186" s="362"/>
      <c r="M186" s="388"/>
      <c r="N186" s="87"/>
    </row>
    <row r="187" spans="1:14" ht="12.75">
      <c r="A187" s="454" t="s">
        <v>661</v>
      </c>
      <c r="B187" s="455"/>
      <c r="C187" s="455"/>
      <c r="D187" s="455"/>
      <c r="E187" s="455"/>
      <c r="F187" s="455"/>
      <c r="G187" s="455"/>
      <c r="H187" s="455"/>
      <c r="I187" s="455"/>
      <c r="J187" s="362"/>
      <c r="K187" s="362"/>
      <c r="L187" s="362"/>
      <c r="M187" s="388"/>
      <c r="N187" s="87"/>
    </row>
    <row r="188" spans="1:14" ht="12.75">
      <c r="A188" t="s">
        <v>662</v>
      </c>
      <c r="B188" s="389"/>
      <c r="C188" s="389"/>
      <c r="D188" s="389"/>
      <c r="E188" s="389"/>
      <c r="F188" s="389"/>
      <c r="G188" s="389"/>
      <c r="H188" s="389"/>
      <c r="J188" s="362"/>
      <c r="K188" s="362"/>
      <c r="L188" s="362"/>
      <c r="M188" s="388"/>
      <c r="N188" s="87"/>
    </row>
    <row r="189" spans="1:14" ht="12.75">
      <c r="A189" s="277"/>
      <c r="B189" s="78"/>
      <c r="C189" s="390"/>
      <c r="D189" s="391"/>
      <c r="E189" s="391"/>
      <c r="F189" s="391"/>
      <c r="G189" s="391"/>
      <c r="H189" s="391"/>
      <c r="I189" s="362"/>
      <c r="J189" s="362"/>
      <c r="K189" s="362"/>
      <c r="L189" s="362"/>
      <c r="M189" s="388"/>
      <c r="N189" s="87"/>
    </row>
    <row r="190" spans="1:14" ht="12.75">
      <c r="A190" s="392" t="s">
        <v>557</v>
      </c>
      <c r="B190" s="307">
        <v>22655.42</v>
      </c>
      <c r="C190" s="171"/>
      <c r="D190" s="362"/>
      <c r="E190" s="362"/>
      <c r="F190" s="362"/>
      <c r="G190" s="362"/>
      <c r="H190" s="362"/>
      <c r="I190" s="362"/>
      <c r="J190" s="362"/>
      <c r="K190" s="284"/>
      <c r="L190" s="362"/>
      <c r="M190" s="81"/>
      <c r="N190" s="87"/>
    </row>
    <row r="191" spans="1:14" ht="12.75">
      <c r="A191" s="306" t="s">
        <v>558</v>
      </c>
      <c r="B191" s="314">
        <v>10613.86</v>
      </c>
      <c r="C191" s="171"/>
      <c r="D191" s="362"/>
      <c r="E191" s="362"/>
      <c r="F191" s="362"/>
      <c r="G191" s="362"/>
      <c r="H191" s="362"/>
      <c r="I191" s="284"/>
      <c r="J191" s="284"/>
      <c r="K191" s="81"/>
      <c r="L191" s="284"/>
      <c r="M191" s="283"/>
      <c r="N191" s="284"/>
    </row>
    <row r="192" spans="1:14" ht="12.75">
      <c r="A192" s="306" t="s">
        <v>559</v>
      </c>
      <c r="B192" s="314">
        <v>6676007</v>
      </c>
      <c r="C192" s="171"/>
      <c r="D192" s="362"/>
      <c r="E192" s="362"/>
      <c r="F192" s="362"/>
      <c r="G192" s="362"/>
      <c r="H192" s="362"/>
      <c r="I192" s="81"/>
      <c r="J192" s="81"/>
      <c r="K192" s="81"/>
      <c r="L192" s="81"/>
      <c r="M192" s="81"/>
      <c r="N192" s="81"/>
    </row>
    <row r="193" spans="1:14" ht="12.75">
      <c r="A193" s="316" t="s">
        <v>560</v>
      </c>
      <c r="B193" s="369">
        <v>6652066</v>
      </c>
      <c r="C193" s="171"/>
      <c r="D193" s="393"/>
      <c r="E193" s="362"/>
      <c r="F193" s="362"/>
      <c r="G193" s="362"/>
      <c r="H193" s="362"/>
      <c r="I193" s="81"/>
      <c r="J193" s="81"/>
      <c r="K193" s="284"/>
      <c r="L193" s="81"/>
      <c r="M193" s="81"/>
      <c r="N193" s="81"/>
    </row>
    <row r="194" spans="1:14" ht="12.75">
      <c r="A194" s="394" t="s">
        <v>572</v>
      </c>
      <c r="B194" s="291"/>
      <c r="C194" s="341"/>
      <c r="D194" s="341"/>
      <c r="E194" s="341"/>
      <c r="F194" s="341"/>
      <c r="G194" s="341"/>
      <c r="H194" s="254"/>
      <c r="I194" s="254"/>
      <c r="J194" s="78"/>
      <c r="K194" s="277"/>
      <c r="L194" s="284"/>
      <c r="M194" s="283"/>
      <c r="N194" s="284"/>
    </row>
    <row r="195" spans="1:14" ht="12.75">
      <c r="A195" s="395"/>
      <c r="B195" s="171"/>
      <c r="C195" s="340"/>
      <c r="D195" s="340"/>
      <c r="E195" s="340"/>
      <c r="F195" s="340"/>
      <c r="G195" s="340"/>
      <c r="H195" s="78"/>
      <c r="I195" s="78"/>
      <c r="J195" s="78"/>
      <c r="K195" s="277"/>
      <c r="L195" s="284"/>
      <c r="M195" s="283"/>
      <c r="N195" s="284"/>
    </row>
    <row r="196" spans="1:14" ht="12.75">
      <c r="A196" s="395"/>
      <c r="B196" s="171"/>
      <c r="C196" s="340"/>
      <c r="D196" s="340"/>
      <c r="E196" s="340"/>
      <c r="F196" s="340"/>
      <c r="G196" s="340"/>
      <c r="H196" s="284"/>
      <c r="I196" s="284"/>
      <c r="J196" s="284"/>
      <c r="K196" s="87"/>
      <c r="L196" s="284"/>
      <c r="M196" s="283"/>
      <c r="N196" s="284"/>
    </row>
    <row r="197" spans="1:14" ht="12.75">
      <c r="A197" s="396" t="s">
        <v>521</v>
      </c>
      <c r="B197" s="397" t="s">
        <v>561</v>
      </c>
      <c r="C197" s="397" t="s">
        <v>522</v>
      </c>
      <c r="D197" s="397" t="s">
        <v>523</v>
      </c>
      <c r="E197" s="397" t="s">
        <v>524</v>
      </c>
      <c r="F197" s="397" t="s">
        <v>525</v>
      </c>
      <c r="G197" s="397" t="s">
        <v>562</v>
      </c>
      <c r="H197" s="81"/>
      <c r="I197" s="87"/>
      <c r="J197" s="87"/>
      <c r="K197" s="284"/>
      <c r="L197" s="87"/>
      <c r="M197" s="81"/>
      <c r="N197" s="87"/>
    </row>
    <row r="198" spans="1:14" ht="12.75">
      <c r="A198" s="374"/>
      <c r="B198" s="75"/>
      <c r="C198" s="75"/>
      <c r="D198" s="75"/>
      <c r="E198" s="75"/>
      <c r="F198" s="75"/>
      <c r="G198" s="75"/>
      <c r="H198" s="81"/>
      <c r="I198" s="87"/>
      <c r="J198" s="87"/>
      <c r="K198" s="284"/>
      <c r="L198" s="87"/>
      <c r="M198" s="81"/>
      <c r="N198" s="87"/>
    </row>
    <row r="199" spans="1:14" ht="12.75">
      <c r="A199" s="107" t="s">
        <v>563</v>
      </c>
      <c r="B199" s="324">
        <v>6144.35</v>
      </c>
      <c r="C199" s="324">
        <v>6144.7</v>
      </c>
      <c r="D199" s="324">
        <v>6197</v>
      </c>
      <c r="E199" s="324">
        <v>6060.85</v>
      </c>
      <c r="F199" s="324">
        <v>6179.4</v>
      </c>
      <c r="G199" s="324">
        <v>35.05</v>
      </c>
      <c r="H199" s="81"/>
      <c r="I199" s="284"/>
      <c r="J199" s="284"/>
      <c r="K199" s="87"/>
      <c r="L199" s="284"/>
      <c r="M199" s="283"/>
      <c r="N199" s="284"/>
    </row>
    <row r="200" spans="1:14" ht="12.75">
      <c r="A200" s="107" t="s">
        <v>564</v>
      </c>
      <c r="B200" s="324">
        <v>4748.2</v>
      </c>
      <c r="C200" s="324">
        <v>4747.4</v>
      </c>
      <c r="D200" s="324">
        <v>4765.15</v>
      </c>
      <c r="E200" s="324">
        <v>4659.4</v>
      </c>
      <c r="F200" s="324">
        <v>4722.5</v>
      </c>
      <c r="G200" s="324">
        <v>-25.7</v>
      </c>
      <c r="H200" s="284"/>
      <c r="I200" s="277"/>
      <c r="J200" s="87"/>
      <c r="K200" s="284"/>
      <c r="L200" s="87"/>
      <c r="M200" s="81"/>
      <c r="N200" s="87"/>
    </row>
    <row r="201" spans="1:14" ht="12.75">
      <c r="A201" s="107" t="s">
        <v>565</v>
      </c>
      <c r="B201" s="324">
        <v>12638.8</v>
      </c>
      <c r="C201" s="324">
        <v>12685.05</v>
      </c>
      <c r="D201" s="324">
        <v>12933</v>
      </c>
      <c r="E201" s="324">
        <v>12583.1</v>
      </c>
      <c r="F201" s="324">
        <v>12911.7</v>
      </c>
      <c r="G201" s="324">
        <v>272.9</v>
      </c>
      <c r="H201" s="87"/>
      <c r="I201" s="78"/>
      <c r="J201" s="284"/>
      <c r="K201" s="87"/>
      <c r="L201" s="284"/>
      <c r="M201" s="283"/>
      <c r="N201" s="284"/>
    </row>
    <row r="202" spans="1:14" ht="12.75">
      <c r="A202" s="107" t="s">
        <v>566</v>
      </c>
      <c r="B202" s="324">
        <v>5402.25</v>
      </c>
      <c r="C202" s="324">
        <v>5401.7</v>
      </c>
      <c r="D202" s="324">
        <v>5447.65</v>
      </c>
      <c r="E202" s="324">
        <v>5325.4</v>
      </c>
      <c r="F202" s="324">
        <v>5430.95</v>
      </c>
      <c r="G202" s="324">
        <v>28.7</v>
      </c>
      <c r="H202" s="284"/>
      <c r="I202" s="277"/>
      <c r="J202" s="87"/>
      <c r="K202" s="87"/>
      <c r="L202" s="87"/>
      <c r="M202" s="81"/>
      <c r="N202" s="87"/>
    </row>
    <row r="203" spans="1:14" ht="12.75">
      <c r="A203" s="107" t="s">
        <v>567</v>
      </c>
      <c r="B203" s="324">
        <v>9905.25</v>
      </c>
      <c r="C203" s="324">
        <v>10103.35</v>
      </c>
      <c r="D203" s="324">
        <v>10333.3</v>
      </c>
      <c r="E203" s="324">
        <v>9862.15</v>
      </c>
      <c r="F203" s="324">
        <v>10250.85</v>
      </c>
      <c r="G203" s="324">
        <v>345.6</v>
      </c>
      <c r="H203" s="277"/>
      <c r="I203" s="277"/>
      <c r="J203" s="87"/>
      <c r="K203" s="284"/>
      <c r="L203" s="87"/>
      <c r="M203" s="81"/>
      <c r="N203" s="87"/>
    </row>
    <row r="204" spans="1:14" ht="12.75">
      <c r="A204" s="107" t="s">
        <v>568</v>
      </c>
      <c r="B204" s="324">
        <v>9393.7</v>
      </c>
      <c r="C204" s="324">
        <v>9451.8</v>
      </c>
      <c r="D204" s="324">
        <v>9613.5</v>
      </c>
      <c r="E204" s="324">
        <v>9365.4</v>
      </c>
      <c r="F204" s="324">
        <v>9592.6</v>
      </c>
      <c r="G204" s="324">
        <v>198.9</v>
      </c>
      <c r="H204" s="78"/>
      <c r="I204" s="78"/>
      <c r="J204" s="78"/>
      <c r="K204" s="78"/>
      <c r="L204" s="277"/>
      <c r="M204" s="81"/>
      <c r="N204" s="87"/>
    </row>
    <row r="205" spans="1:14" ht="12.75">
      <c r="A205" s="107" t="s">
        <v>569</v>
      </c>
      <c r="B205" s="326">
        <v>5384.55</v>
      </c>
      <c r="C205" s="326">
        <v>5407.65</v>
      </c>
      <c r="D205" s="326">
        <v>5449.95</v>
      </c>
      <c r="E205" s="326">
        <v>5331.2</v>
      </c>
      <c r="F205" s="326">
        <v>5437.8</v>
      </c>
      <c r="G205" s="326">
        <v>53.25</v>
      </c>
      <c r="H205" s="171"/>
      <c r="I205" s="171"/>
      <c r="J205" s="171"/>
      <c r="K205" s="171"/>
      <c r="L205" s="284"/>
      <c r="M205" s="283"/>
      <c r="N205" s="284"/>
    </row>
    <row r="206" spans="1:14" ht="12.75">
      <c r="A206" s="107" t="s">
        <v>570</v>
      </c>
      <c r="B206" s="326">
        <v>6064.3</v>
      </c>
      <c r="C206" s="326">
        <v>6086.25</v>
      </c>
      <c r="D206" s="326">
        <v>6129.4</v>
      </c>
      <c r="E206" s="326">
        <v>5995.15</v>
      </c>
      <c r="F206" s="326">
        <v>6113.9</v>
      </c>
      <c r="G206" s="326">
        <v>49.6</v>
      </c>
      <c r="H206" s="171"/>
      <c r="I206" s="171"/>
      <c r="J206" s="171"/>
      <c r="K206" s="171"/>
      <c r="L206" s="284"/>
      <c r="M206" s="283"/>
      <c r="N206" s="284"/>
    </row>
    <row r="207" spans="1:14" ht="12.75">
      <c r="A207" s="330" t="s">
        <v>571</v>
      </c>
      <c r="B207" s="326">
        <v>3838.3</v>
      </c>
      <c r="C207" s="326">
        <v>3840.8</v>
      </c>
      <c r="D207" s="326">
        <v>3934</v>
      </c>
      <c r="E207" s="326">
        <v>3801.95</v>
      </c>
      <c r="F207" s="326">
        <v>3927.7</v>
      </c>
      <c r="G207" s="326">
        <v>89.4</v>
      </c>
      <c r="H207" s="171"/>
      <c r="I207" s="171"/>
      <c r="J207" s="171"/>
      <c r="K207" s="171"/>
      <c r="L207" s="284"/>
      <c r="M207" s="283"/>
      <c r="N207" s="284"/>
    </row>
    <row r="208" spans="1:14" ht="12.75">
      <c r="A208" s="300" t="s">
        <v>572</v>
      </c>
      <c r="B208" s="255"/>
      <c r="C208" s="255"/>
      <c r="D208" s="255"/>
      <c r="E208" s="255"/>
      <c r="F208" s="255"/>
      <c r="G208" s="291"/>
      <c r="H208" s="171"/>
      <c r="I208" s="171"/>
      <c r="J208" s="171"/>
      <c r="K208" s="171"/>
      <c r="L208" s="284"/>
      <c r="M208" s="283"/>
      <c r="N208" s="284"/>
    </row>
    <row r="209" spans="1:14" ht="12.75">
      <c r="A209" s="375"/>
      <c r="B209" s="282"/>
      <c r="C209" s="341"/>
      <c r="D209" s="87"/>
      <c r="E209" s="87"/>
      <c r="F209" s="362"/>
      <c r="G209" s="282"/>
      <c r="H209" s="284"/>
      <c r="I209" s="284"/>
      <c r="J209" s="284"/>
      <c r="K209" s="284"/>
      <c r="L209" s="284"/>
      <c r="M209" s="283"/>
      <c r="N209" s="284"/>
    </row>
    <row r="210" spans="1:14" ht="12.75">
      <c r="A210" s="73" t="s">
        <v>573</v>
      </c>
      <c r="B210" s="375"/>
      <c r="C210" s="276"/>
      <c r="D210" s="276" t="s">
        <v>660</v>
      </c>
      <c r="E210" s="367"/>
      <c r="F210" s="367"/>
      <c r="G210" s="367"/>
      <c r="H210" s="367"/>
      <c r="I210" s="367"/>
      <c r="J210" s="362"/>
      <c r="K210" s="284"/>
      <c r="L210" s="87"/>
      <c r="M210" s="81"/>
      <c r="N210" s="87"/>
    </row>
    <row r="211" spans="1:14" ht="12.75">
      <c r="A211" s="253"/>
      <c r="B211" s="341"/>
      <c r="C211" s="341"/>
      <c r="D211" s="341"/>
      <c r="E211" s="341"/>
      <c r="F211" s="341"/>
      <c r="G211" s="341"/>
      <c r="H211" s="330"/>
      <c r="I211" s="330"/>
      <c r="J211" s="284"/>
      <c r="K211" s="87"/>
      <c r="L211" s="284"/>
      <c r="M211" s="283"/>
      <c r="N211" s="284"/>
    </row>
    <row r="212" spans="1:14" ht="12.75">
      <c r="A212" s="42" t="s">
        <v>348</v>
      </c>
      <c r="B212" s="81" t="s">
        <v>574</v>
      </c>
      <c r="C212" s="335" t="s">
        <v>575</v>
      </c>
      <c r="D212" s="81" t="s">
        <v>576</v>
      </c>
      <c r="E212" s="87"/>
      <c r="F212" s="336" t="s">
        <v>577</v>
      </c>
      <c r="G212" s="81" t="s">
        <v>574</v>
      </c>
      <c r="H212" s="81" t="s">
        <v>578</v>
      </c>
      <c r="I212" s="81" t="s">
        <v>579</v>
      </c>
      <c r="J212" s="87"/>
      <c r="K212" s="87"/>
      <c r="L212" s="87"/>
      <c r="M212" s="81"/>
      <c r="N212" s="87"/>
    </row>
    <row r="213" spans="1:14" ht="12.75">
      <c r="A213" s="87"/>
      <c r="B213" s="287" t="s">
        <v>580</v>
      </c>
      <c r="C213" s="100" t="s">
        <v>272</v>
      </c>
      <c r="D213" s="287" t="s">
        <v>580</v>
      </c>
      <c r="E213" s="79"/>
      <c r="F213" s="87"/>
      <c r="G213" s="337" t="s">
        <v>581</v>
      </c>
      <c r="H213" s="337" t="s">
        <v>582</v>
      </c>
      <c r="I213" s="338" t="s">
        <v>581</v>
      </c>
      <c r="J213" s="87"/>
      <c r="K213" s="284"/>
      <c r="L213" s="87"/>
      <c r="M213" s="81"/>
      <c r="N213" s="87"/>
    </row>
    <row r="214" spans="1:14" ht="12.75">
      <c r="A214" s="253"/>
      <c r="B214" s="79"/>
      <c r="C214" s="340" t="s">
        <v>583</v>
      </c>
      <c r="D214" s="79"/>
      <c r="E214" s="251"/>
      <c r="F214" s="255"/>
      <c r="G214" s="341"/>
      <c r="H214" s="330"/>
      <c r="I214" s="330"/>
      <c r="J214" s="284"/>
      <c r="K214" s="87"/>
      <c r="L214" s="284"/>
      <c r="M214" s="283"/>
      <c r="N214" s="284"/>
    </row>
    <row r="215" spans="1:14" ht="12.75">
      <c r="A215" s="210" t="s">
        <v>72</v>
      </c>
      <c r="B215" s="376">
        <v>2</v>
      </c>
      <c r="C215" s="376">
        <v>3</v>
      </c>
      <c r="D215" s="376">
        <v>4</v>
      </c>
      <c r="E215" s="278"/>
      <c r="F215" s="258">
        <v>5</v>
      </c>
      <c r="G215" s="347">
        <v>6</v>
      </c>
      <c r="H215" s="347">
        <v>7</v>
      </c>
      <c r="I215" s="347">
        <v>8</v>
      </c>
      <c r="J215" s="87"/>
      <c r="K215" s="284"/>
      <c r="L215" s="87"/>
      <c r="M215" s="81"/>
      <c r="N215" s="87"/>
    </row>
    <row r="216" spans="1:14" ht="12.75">
      <c r="A216" s="88"/>
      <c r="B216" s="340"/>
      <c r="C216" s="340"/>
      <c r="D216" s="340"/>
      <c r="E216" s="107"/>
      <c r="F216" s="340"/>
      <c r="G216" s="340"/>
      <c r="H216" s="107"/>
      <c r="I216" s="107"/>
      <c r="J216" s="284"/>
      <c r="K216" s="87"/>
      <c r="L216" s="284"/>
      <c r="M216" s="283"/>
      <c r="N216" s="284"/>
    </row>
    <row r="217" spans="1:14" ht="12.75">
      <c r="A217" s="118" t="s">
        <v>584</v>
      </c>
      <c r="B217" s="267">
        <v>0</v>
      </c>
      <c r="C217" s="267">
        <v>95518</v>
      </c>
      <c r="D217" s="267">
        <v>86</v>
      </c>
      <c r="E217" s="398"/>
      <c r="F217" s="207" t="s">
        <v>585</v>
      </c>
      <c r="G217" s="267">
        <v>0</v>
      </c>
      <c r="H217" s="267">
        <v>2024020</v>
      </c>
      <c r="I217" s="207">
        <v>372.51</v>
      </c>
      <c r="J217" s="277"/>
      <c r="K217" s="277"/>
      <c r="L217" s="284"/>
      <c r="M217" s="283"/>
      <c r="N217" s="284"/>
    </row>
    <row r="218" spans="1:14" ht="12.75">
      <c r="A218" s="78"/>
      <c r="B218" s="267"/>
      <c r="C218" s="267"/>
      <c r="D218" s="267"/>
      <c r="E218" s="207"/>
      <c r="F218" s="399"/>
      <c r="G218" s="207"/>
      <c r="H218" s="207"/>
      <c r="I218" s="207"/>
      <c r="J218" s="277"/>
      <c r="K218" s="277"/>
      <c r="L218" s="284"/>
      <c r="M218" s="283"/>
      <c r="N218" s="284"/>
    </row>
    <row r="219" spans="1:14" ht="12.75">
      <c r="A219" t="s">
        <v>373</v>
      </c>
      <c r="B219" s="207">
        <v>0</v>
      </c>
      <c r="C219" s="267">
        <v>20001</v>
      </c>
      <c r="D219" s="267">
        <v>94</v>
      </c>
      <c r="E219" s="207"/>
      <c r="F219" s="207" t="s">
        <v>373</v>
      </c>
      <c r="G219" s="267">
        <v>0</v>
      </c>
      <c r="H219" s="207">
        <v>4624318</v>
      </c>
      <c r="I219" s="207">
        <v>22744.05</v>
      </c>
      <c r="J219" s="79"/>
      <c r="K219" s="277"/>
      <c r="L219" s="87"/>
      <c r="M219" s="81"/>
      <c r="N219" s="87"/>
    </row>
    <row r="220" spans="1:14" ht="12.75">
      <c r="A220" s="277"/>
      <c r="B220" s="267"/>
      <c r="C220" s="267"/>
      <c r="D220" s="267"/>
      <c r="E220" s="207"/>
      <c r="F220" s="399"/>
      <c r="G220" s="207"/>
      <c r="H220" s="207"/>
      <c r="I220" s="207"/>
      <c r="J220" s="277"/>
      <c r="K220" s="277"/>
      <c r="L220" s="87"/>
      <c r="M220" s="81"/>
      <c r="N220" s="87"/>
    </row>
    <row r="221" spans="1:14" ht="12.75">
      <c r="A221" s="118" t="s">
        <v>586</v>
      </c>
      <c r="B221" s="267">
        <f>+B222+B223</f>
        <v>0</v>
      </c>
      <c r="C221" s="267">
        <f>+C222+C223</f>
        <v>0</v>
      </c>
      <c r="D221" s="267">
        <f>+D222+D223</f>
        <v>0</v>
      </c>
      <c r="E221" s="207"/>
      <c r="F221" s="207" t="s">
        <v>587</v>
      </c>
      <c r="G221" s="207">
        <f>G222+G223</f>
        <v>95</v>
      </c>
      <c r="H221" s="207">
        <f>H222+H223</f>
        <v>591855.95</v>
      </c>
      <c r="I221" s="207">
        <f>I222+I223</f>
        <v>201</v>
      </c>
      <c r="J221" s="277"/>
      <c r="K221" s="277"/>
      <c r="L221" s="284"/>
      <c r="M221" s="283"/>
      <c r="N221" s="284"/>
    </row>
    <row r="222" spans="1:14" ht="12.75">
      <c r="A222" t="s">
        <v>588</v>
      </c>
      <c r="B222" s="207"/>
      <c r="C222" s="267"/>
      <c r="D222" s="267"/>
      <c r="E222" s="207"/>
      <c r="F222" s="207" t="s">
        <v>589</v>
      </c>
      <c r="G222" s="267">
        <v>38</v>
      </c>
      <c r="H222" s="267">
        <v>240782.61</v>
      </c>
      <c r="I222" s="267">
        <v>86</v>
      </c>
      <c r="J222" s="277"/>
      <c r="K222" s="277"/>
      <c r="L222" s="87"/>
      <c r="M222" s="81"/>
      <c r="N222" s="87"/>
    </row>
    <row r="223" spans="1:14" ht="12.75">
      <c r="A223" t="s">
        <v>590</v>
      </c>
      <c r="B223" s="267"/>
      <c r="C223" s="267"/>
      <c r="D223" s="267"/>
      <c r="E223" s="207"/>
      <c r="F223" s="207" t="s">
        <v>591</v>
      </c>
      <c r="G223" s="267">
        <v>57</v>
      </c>
      <c r="H223" s="267">
        <v>351073.34</v>
      </c>
      <c r="I223" s="267">
        <v>115</v>
      </c>
      <c r="J223" s="277"/>
      <c r="K223" s="277"/>
      <c r="L223" s="87"/>
      <c r="M223" s="81"/>
      <c r="N223" s="87"/>
    </row>
    <row r="224" spans="1:14" ht="12.75">
      <c r="A224" s="277"/>
      <c r="B224" s="400"/>
      <c r="C224" s="400"/>
      <c r="D224" s="400"/>
      <c r="E224" s="207"/>
      <c r="F224" s="207"/>
      <c r="G224" s="207"/>
      <c r="H224" s="207"/>
      <c r="I224" s="207"/>
      <c r="J224" s="277"/>
      <c r="K224" s="277"/>
      <c r="L224" s="87"/>
      <c r="M224" s="81"/>
      <c r="N224" s="87"/>
    </row>
    <row r="225" spans="1:14" ht="12.75">
      <c r="A225" t="s">
        <v>371</v>
      </c>
      <c r="B225" s="207">
        <f>B226+B227</f>
        <v>0</v>
      </c>
      <c r="C225" s="400">
        <f>C226+C227</f>
        <v>0</v>
      </c>
      <c r="D225" s="400">
        <f>D226+D227</f>
        <v>0</v>
      </c>
      <c r="E225" s="207"/>
      <c r="F225" s="207" t="s">
        <v>371</v>
      </c>
      <c r="G225" s="207">
        <f>G226+G227</f>
        <v>802</v>
      </c>
      <c r="H225" s="207">
        <f>H226+H227</f>
        <v>178453.62</v>
      </c>
      <c r="I225" s="207">
        <f>I226+I227</f>
        <v>1428</v>
      </c>
      <c r="J225" s="277"/>
      <c r="K225" s="277"/>
      <c r="L225" s="284"/>
      <c r="M225" s="283"/>
      <c r="N225" s="284"/>
    </row>
    <row r="226" spans="1:14" ht="12.75">
      <c r="A226" t="s">
        <v>588</v>
      </c>
      <c r="B226" s="400"/>
      <c r="C226" s="400"/>
      <c r="D226" s="400">
        <v>0</v>
      </c>
      <c r="E226" s="207"/>
      <c r="F226" s="207" t="s">
        <v>589</v>
      </c>
      <c r="G226" s="267">
        <v>726</v>
      </c>
      <c r="H226" s="267">
        <v>164284.27</v>
      </c>
      <c r="I226" s="267">
        <v>1240</v>
      </c>
      <c r="J226" s="277"/>
      <c r="K226" s="277"/>
      <c r="L226" s="87"/>
      <c r="M226" s="81"/>
      <c r="N226" s="87"/>
    </row>
    <row r="227" spans="1:14" ht="12.75">
      <c r="A227" t="s">
        <v>590</v>
      </c>
      <c r="B227" s="400">
        <v>0</v>
      </c>
      <c r="C227" s="400">
        <v>0</v>
      </c>
      <c r="D227" s="400">
        <v>0</v>
      </c>
      <c r="E227" s="207"/>
      <c r="F227" s="207" t="s">
        <v>592</v>
      </c>
      <c r="G227" s="267">
        <v>76</v>
      </c>
      <c r="H227" s="267">
        <v>14169.35</v>
      </c>
      <c r="I227" s="267">
        <v>188</v>
      </c>
      <c r="J227" s="277"/>
      <c r="K227" s="277"/>
      <c r="L227" s="87"/>
      <c r="M227" s="81"/>
      <c r="N227" s="87"/>
    </row>
    <row r="228" spans="1:14" ht="12.75">
      <c r="A228" s="255"/>
      <c r="B228" s="401"/>
      <c r="C228" s="401"/>
      <c r="D228" s="401"/>
      <c r="E228" s="255"/>
      <c r="F228" s="255"/>
      <c r="G228" s="255"/>
      <c r="H228" s="402"/>
      <c r="I228" s="255"/>
      <c r="J228" s="87"/>
      <c r="K228" s="284"/>
      <c r="L228" s="87"/>
      <c r="M228" s="81"/>
      <c r="N228" s="87"/>
    </row>
    <row r="229" spans="1:14" ht="12.75">
      <c r="A229" s="277"/>
      <c r="B229" s="403"/>
      <c r="C229" s="404"/>
      <c r="D229" s="403"/>
      <c r="E229" s="277"/>
      <c r="F229" s="277"/>
      <c r="G229" s="354"/>
      <c r="H229" s="405"/>
      <c r="I229" s="354"/>
      <c r="J229" s="87"/>
      <c r="K229" s="284"/>
      <c r="L229" s="87"/>
      <c r="M229" s="81"/>
      <c r="N229" s="87"/>
    </row>
    <row r="230" spans="1:14" ht="12.75">
      <c r="A230" s="118"/>
      <c r="B230" s="282"/>
      <c r="C230" s="282"/>
      <c r="D230" s="282"/>
      <c r="E230" s="282"/>
      <c r="F230" s="406"/>
      <c r="G230" s="282"/>
      <c r="H230" s="407"/>
      <c r="I230" s="364"/>
      <c r="J230" s="284"/>
      <c r="K230" s="87"/>
      <c r="L230" s="284"/>
      <c r="M230" s="283"/>
      <c r="N230" s="284"/>
    </row>
    <row r="231" spans="1:14" ht="12.75">
      <c r="A231" s="282"/>
      <c r="B231" s="282"/>
      <c r="C231" s="282"/>
      <c r="D231" s="282"/>
      <c r="E231" s="282"/>
      <c r="F231" s="406"/>
      <c r="G231" s="282"/>
      <c r="H231" s="407"/>
      <c r="I231" s="364"/>
      <c r="J231" s="284"/>
      <c r="K231" s="87"/>
      <c r="L231" s="284"/>
      <c r="M231" s="283"/>
      <c r="N231" s="284"/>
    </row>
    <row r="232" spans="1:14" ht="12.75">
      <c r="A232" s="332" t="s">
        <v>519</v>
      </c>
      <c r="B232" s="375"/>
      <c r="C232" s="276"/>
      <c r="D232" s="276" t="s">
        <v>663</v>
      </c>
      <c r="E232" s="408"/>
      <c r="F232" s="375"/>
      <c r="G232" s="375"/>
      <c r="H232" s="409"/>
      <c r="I232" s="87"/>
      <c r="J232" s="284"/>
      <c r="K232" s="87"/>
      <c r="L232" s="284"/>
      <c r="M232" s="283"/>
      <c r="N232" s="284"/>
    </row>
    <row r="233" spans="1:14" ht="12.75">
      <c r="A233" s="253"/>
      <c r="B233" s="341"/>
      <c r="C233" s="341"/>
      <c r="D233" s="341"/>
      <c r="E233" s="341"/>
      <c r="F233" s="341"/>
      <c r="G233" s="341"/>
      <c r="H233" s="410"/>
      <c r="I233" s="284"/>
      <c r="J233" s="284"/>
      <c r="K233" s="87"/>
      <c r="L233" s="284"/>
      <c r="M233" s="283"/>
      <c r="N233" s="284"/>
    </row>
    <row r="234" spans="1:14" ht="12.75">
      <c r="A234" t="s">
        <v>521</v>
      </c>
      <c r="B234" s="81" t="s">
        <v>522</v>
      </c>
      <c r="C234" s="81" t="s">
        <v>523</v>
      </c>
      <c r="D234" s="81" t="s">
        <v>524</v>
      </c>
      <c r="E234" s="81" t="s">
        <v>525</v>
      </c>
      <c r="F234" s="81" t="s">
        <v>526</v>
      </c>
      <c r="G234" s="81" t="s">
        <v>527</v>
      </c>
      <c r="H234" s="411" t="s">
        <v>528</v>
      </c>
      <c r="I234" s="87"/>
      <c r="J234" s="284"/>
      <c r="K234" s="87"/>
      <c r="L234" s="284"/>
      <c r="M234" s="283"/>
      <c r="N234" s="284"/>
    </row>
    <row r="235" spans="1:14" ht="12.75">
      <c r="A235" s="255"/>
      <c r="B235" s="251"/>
      <c r="C235" s="251"/>
      <c r="D235" s="251"/>
      <c r="E235" s="251"/>
      <c r="F235" s="251" t="s">
        <v>664</v>
      </c>
      <c r="G235" s="251"/>
      <c r="H235" s="331"/>
      <c r="I235" s="87"/>
      <c r="J235" s="284"/>
      <c r="K235" s="87"/>
      <c r="L235" s="284"/>
      <c r="M235" s="283"/>
      <c r="N235" s="284"/>
    </row>
    <row r="236" spans="1:14" ht="12.75">
      <c r="A236" s="210" t="s">
        <v>72</v>
      </c>
      <c r="B236" s="260">
        <v>2</v>
      </c>
      <c r="C236" s="260">
        <v>3</v>
      </c>
      <c r="D236" s="260">
        <v>4</v>
      </c>
      <c r="E236" s="260">
        <v>5</v>
      </c>
      <c r="F236" s="260">
        <v>6</v>
      </c>
      <c r="G236" s="260">
        <v>7</v>
      </c>
      <c r="H236" s="260">
        <v>8</v>
      </c>
      <c r="I236" s="87"/>
      <c r="J236" s="284"/>
      <c r="K236" s="87"/>
      <c r="L236" s="284"/>
      <c r="M236" s="283"/>
      <c r="N236" s="284"/>
    </row>
    <row r="237" spans="1:14" ht="12.75">
      <c r="A237" s="279"/>
      <c r="B237" s="412"/>
      <c r="C237" s="412"/>
      <c r="D237" s="412"/>
      <c r="E237" s="412"/>
      <c r="F237" s="412"/>
      <c r="G237" s="359"/>
      <c r="H237" s="281"/>
      <c r="I237" s="87"/>
      <c r="J237" s="284"/>
      <c r="K237" s="87"/>
      <c r="L237" s="284"/>
      <c r="M237" s="283"/>
      <c r="N237" s="284"/>
    </row>
    <row r="238" spans="1:14" ht="12.75">
      <c r="A238" s="354" t="s">
        <v>529</v>
      </c>
      <c r="B238" s="281">
        <v>20403.91</v>
      </c>
      <c r="C238" s="281">
        <v>20519.7</v>
      </c>
      <c r="D238" s="281">
        <v>20293.87</v>
      </c>
      <c r="E238" s="281">
        <v>20345.2</v>
      </c>
      <c r="F238" s="281">
        <v>20465.3</v>
      </c>
      <c r="G238" s="281">
        <v>-120.1</v>
      </c>
      <c r="H238" s="281">
        <v>-0.59</v>
      </c>
      <c r="I238" s="360"/>
      <c r="J238" s="284"/>
      <c r="K238" s="87"/>
      <c r="L238" s="284"/>
      <c r="M238" s="283"/>
      <c r="N238" s="284"/>
    </row>
    <row r="239" spans="1:14" ht="12.75">
      <c r="A239" s="354" t="s">
        <v>530</v>
      </c>
      <c r="B239" s="281">
        <v>10058.73</v>
      </c>
      <c r="C239" s="281">
        <v>10151.78</v>
      </c>
      <c r="D239" s="281">
        <v>10022.63</v>
      </c>
      <c r="E239" s="281">
        <v>10056.87</v>
      </c>
      <c r="F239" s="281">
        <v>10058.94</v>
      </c>
      <c r="G239" s="281">
        <v>-2.07</v>
      </c>
      <c r="H239" s="281">
        <v>-0.02</v>
      </c>
      <c r="I239" s="360"/>
      <c r="J239" s="284"/>
      <c r="K239" s="87"/>
      <c r="L239" s="284"/>
      <c r="M239" s="283"/>
      <c r="N239" s="284"/>
    </row>
    <row r="240" spans="1:14" ht="12.75">
      <c r="A240" s="354" t="s">
        <v>531</v>
      </c>
      <c r="B240" s="281">
        <v>13960.26</v>
      </c>
      <c r="C240" s="281">
        <v>14092.31</v>
      </c>
      <c r="D240" s="281">
        <v>13880.57</v>
      </c>
      <c r="E240" s="281">
        <v>13896.71</v>
      </c>
      <c r="F240" s="281">
        <v>13908.97</v>
      </c>
      <c r="G240" s="281">
        <v>-12.26</v>
      </c>
      <c r="H240" s="281">
        <v>-0.09</v>
      </c>
      <c r="I240" s="360"/>
      <c r="J240" s="284"/>
      <c r="K240" s="87"/>
      <c r="L240" s="284"/>
      <c r="M240" s="283"/>
      <c r="N240" s="284"/>
    </row>
    <row r="241" spans="1:14" ht="12.75">
      <c r="A241" s="354" t="s">
        <v>532</v>
      </c>
      <c r="B241" s="281">
        <v>11312.34</v>
      </c>
      <c r="C241" s="281">
        <v>11388.42</v>
      </c>
      <c r="D241" s="281">
        <v>11266.73</v>
      </c>
      <c r="E241" s="281">
        <v>11301.03</v>
      </c>
      <c r="F241" s="281">
        <v>11335.42</v>
      </c>
      <c r="G241" s="281">
        <v>-34.39</v>
      </c>
      <c r="H241" s="281">
        <v>-0.3</v>
      </c>
      <c r="I241" s="360"/>
      <c r="J241" s="284"/>
      <c r="K241" s="87"/>
      <c r="L241" s="284"/>
      <c r="M241" s="283"/>
      <c r="N241" s="284"/>
    </row>
    <row r="242" spans="1:14" ht="12.75">
      <c r="A242" s="354" t="s">
        <v>533</v>
      </c>
      <c r="B242" s="281">
        <v>2699.33</v>
      </c>
      <c r="C242" s="281">
        <v>2718.86</v>
      </c>
      <c r="D242" s="281">
        <v>2689.01</v>
      </c>
      <c r="E242" s="281">
        <v>2697.92</v>
      </c>
      <c r="F242" s="281">
        <v>2704.36</v>
      </c>
      <c r="G242" s="281">
        <v>-6.44</v>
      </c>
      <c r="H242" s="281">
        <v>-0.24</v>
      </c>
      <c r="I242" s="360"/>
      <c r="J242" s="284"/>
      <c r="K242" s="87"/>
      <c r="L242" s="284"/>
      <c r="M242" s="283"/>
      <c r="N242" s="284"/>
    </row>
    <row r="243" spans="1:14" ht="12.75">
      <c r="A243" s="354" t="s">
        <v>534</v>
      </c>
      <c r="B243" s="281">
        <v>8753.08</v>
      </c>
      <c r="C243" s="281">
        <v>8817.09</v>
      </c>
      <c r="D243" s="281">
        <v>8719.85</v>
      </c>
      <c r="E243" s="281">
        <v>8746.04</v>
      </c>
      <c r="F243" s="281">
        <v>8765.73</v>
      </c>
      <c r="G243" s="281">
        <v>-19.69</v>
      </c>
      <c r="H243" s="281">
        <v>-0.22</v>
      </c>
      <c r="I243" s="360"/>
      <c r="J243" s="284"/>
      <c r="K243" s="87"/>
      <c r="L243" s="284"/>
      <c r="M243" s="283"/>
      <c r="N243" s="284"/>
    </row>
    <row r="244" spans="1:14" ht="12.75">
      <c r="A244" s="39" t="s">
        <v>535</v>
      </c>
      <c r="B244" s="281"/>
      <c r="C244" s="281"/>
      <c r="D244" s="281"/>
      <c r="E244" s="281"/>
      <c r="F244" s="281"/>
      <c r="G244" s="281"/>
      <c r="H244" s="281"/>
      <c r="I244" s="360"/>
      <c r="J244" s="284"/>
      <c r="K244" s="87"/>
      <c r="L244" s="284"/>
      <c r="M244" s="283"/>
      <c r="N244" s="284"/>
    </row>
    <row r="245" spans="1:14" ht="12.75">
      <c r="A245" s="354" t="s">
        <v>536</v>
      </c>
      <c r="B245" s="281">
        <v>5759.69</v>
      </c>
      <c r="C245" s="281">
        <v>5796.87</v>
      </c>
      <c r="D245" s="281">
        <v>5713.86</v>
      </c>
      <c r="E245" s="281">
        <v>5729.57</v>
      </c>
      <c r="F245" s="281">
        <v>5761.05</v>
      </c>
      <c r="G245" s="281">
        <v>-31.48</v>
      </c>
      <c r="H245" s="281">
        <v>-0.55</v>
      </c>
      <c r="I245" s="360"/>
      <c r="J245" s="284"/>
      <c r="K245" s="87"/>
      <c r="L245" s="284"/>
      <c r="M245" s="283"/>
      <c r="N245" s="284"/>
    </row>
    <row r="246" spans="1:14" ht="12.75">
      <c r="A246" s="354" t="s">
        <v>537</v>
      </c>
      <c r="B246" s="281">
        <v>11899.97</v>
      </c>
      <c r="C246" s="281">
        <v>11904.26</v>
      </c>
      <c r="D246" s="281">
        <v>11651.81</v>
      </c>
      <c r="E246" s="281">
        <v>11670.48</v>
      </c>
      <c r="F246" s="281">
        <v>11870.49</v>
      </c>
      <c r="G246" s="281">
        <v>-200.01</v>
      </c>
      <c r="H246" s="281">
        <v>-1.68</v>
      </c>
      <c r="I246" s="360"/>
      <c r="J246" s="284"/>
      <c r="K246" s="87"/>
      <c r="L246" s="284"/>
      <c r="M246" s="283"/>
      <c r="N246" s="284"/>
    </row>
    <row r="247" spans="1:14" ht="12.75">
      <c r="A247" s="354" t="s">
        <v>538</v>
      </c>
      <c r="B247" s="281">
        <v>6878.88</v>
      </c>
      <c r="C247" s="281">
        <v>6963.84</v>
      </c>
      <c r="D247" s="281">
        <v>6720.77</v>
      </c>
      <c r="E247" s="281">
        <v>6765.09</v>
      </c>
      <c r="F247" s="281">
        <v>6899.22</v>
      </c>
      <c r="G247" s="281">
        <v>-134.13</v>
      </c>
      <c r="H247" s="281">
        <v>-1.94</v>
      </c>
      <c r="I247" s="360"/>
      <c r="J247" s="284"/>
      <c r="K247" s="87"/>
      <c r="L247" s="284"/>
      <c r="M247" s="283"/>
      <c r="N247" s="284"/>
    </row>
    <row r="248" spans="1:14" ht="12.75">
      <c r="A248" s="354" t="s">
        <v>539</v>
      </c>
      <c r="B248" s="281">
        <v>19315.27</v>
      </c>
      <c r="C248" s="281">
        <v>19715.42</v>
      </c>
      <c r="D248" s="281">
        <v>19283.9</v>
      </c>
      <c r="E248" s="281">
        <v>19530.2</v>
      </c>
      <c r="F248" s="281">
        <v>19707.25</v>
      </c>
      <c r="G248" s="281">
        <v>-177.05</v>
      </c>
      <c r="H248" s="281">
        <v>-0.9</v>
      </c>
      <c r="I248" s="360"/>
      <c r="J248" s="284"/>
      <c r="K248" s="87"/>
      <c r="L248" s="284"/>
      <c r="M248" s="283"/>
      <c r="N248" s="284"/>
    </row>
    <row r="249" spans="1:14" ht="12.75">
      <c r="A249" s="354" t="s">
        <v>540</v>
      </c>
      <c r="B249" s="281">
        <v>2396.53</v>
      </c>
      <c r="C249" s="281">
        <v>2396.79</v>
      </c>
      <c r="D249" s="281">
        <v>2358.72</v>
      </c>
      <c r="E249" s="281">
        <v>2380.01</v>
      </c>
      <c r="F249" s="281">
        <v>2397.1</v>
      </c>
      <c r="G249" s="281">
        <v>-17.09</v>
      </c>
      <c r="H249" s="281">
        <v>-0.71</v>
      </c>
      <c r="I249" s="360"/>
      <c r="J249" s="284"/>
      <c r="K249" s="87"/>
      <c r="L249" s="284"/>
      <c r="M249" s="283"/>
      <c r="N249" s="284"/>
    </row>
    <row r="250" spans="1:14" ht="12.75">
      <c r="A250" s="354" t="s">
        <v>541</v>
      </c>
      <c r="B250" s="281">
        <v>4472.62</v>
      </c>
      <c r="C250" s="281">
        <v>4473.55</v>
      </c>
      <c r="D250" s="281">
        <v>4388.92</v>
      </c>
      <c r="E250" s="281">
        <v>4397.12</v>
      </c>
      <c r="F250" s="281">
        <v>4467.4</v>
      </c>
      <c r="G250" s="281">
        <v>-70.28</v>
      </c>
      <c r="H250" s="281">
        <v>-1.57</v>
      </c>
      <c r="I250" s="360"/>
      <c r="J250" s="284"/>
      <c r="K250" s="87"/>
      <c r="L250" s="284"/>
      <c r="M250" s="283"/>
      <c r="N250" s="284"/>
    </row>
    <row r="251" spans="1:14" ht="12.75">
      <c r="A251" s="354" t="s">
        <v>189</v>
      </c>
      <c r="B251" s="281">
        <v>4439.76</v>
      </c>
      <c r="C251" s="281">
        <v>4444.11</v>
      </c>
      <c r="D251" s="281">
        <v>4343.26</v>
      </c>
      <c r="E251" s="281">
        <v>4363.63</v>
      </c>
      <c r="F251" s="281">
        <v>4451.02</v>
      </c>
      <c r="G251" s="281">
        <v>-87.39</v>
      </c>
      <c r="H251" s="281">
        <v>-1.96</v>
      </c>
      <c r="I251" s="360"/>
      <c r="J251" s="284"/>
      <c r="K251" s="87"/>
      <c r="L251" s="284"/>
      <c r="M251" s="283"/>
      <c r="N251" s="284"/>
    </row>
    <row r="252" spans="1:14" ht="12.75">
      <c r="A252" s="354" t="s">
        <v>542</v>
      </c>
      <c r="B252" s="281">
        <v>20143.44</v>
      </c>
      <c r="C252" s="281">
        <v>20181</v>
      </c>
      <c r="D252" s="281">
        <v>19905.22</v>
      </c>
      <c r="E252" s="281">
        <v>19998.17</v>
      </c>
      <c r="F252" s="281">
        <v>20160.85</v>
      </c>
      <c r="G252" s="281">
        <v>-162.68</v>
      </c>
      <c r="H252" s="281">
        <v>-0.81</v>
      </c>
      <c r="I252" s="360"/>
      <c r="J252" s="284"/>
      <c r="K252" s="87"/>
      <c r="L252" s="284"/>
      <c r="M252" s="283"/>
      <c r="N252" s="284"/>
    </row>
    <row r="253" spans="1:14" ht="12.75">
      <c r="A253" s="354" t="s">
        <v>543</v>
      </c>
      <c r="B253" s="281">
        <v>13367.82</v>
      </c>
      <c r="C253" s="281">
        <v>13730.86</v>
      </c>
      <c r="D253" s="281">
        <v>13320.65</v>
      </c>
      <c r="E253" s="281">
        <v>13602.26</v>
      </c>
      <c r="F253" s="281">
        <v>13391.12</v>
      </c>
      <c r="G253" s="281">
        <v>211.14</v>
      </c>
      <c r="H253" s="281">
        <v>1.58</v>
      </c>
      <c r="I253" s="360"/>
      <c r="J253" s="284"/>
      <c r="K253" s="87"/>
      <c r="L253" s="284"/>
      <c r="M253" s="283"/>
      <c r="N253" s="284"/>
    </row>
    <row r="254" spans="1:14" ht="12.75">
      <c r="A254" s="354" t="s">
        <v>544</v>
      </c>
      <c r="B254" s="281">
        <v>4545.53</v>
      </c>
      <c r="C254" s="281">
        <v>4817.12</v>
      </c>
      <c r="D254" s="281">
        <v>4539.99</v>
      </c>
      <c r="E254" s="281">
        <v>4806.12</v>
      </c>
      <c r="F254" s="281">
        <v>4658.31</v>
      </c>
      <c r="G254" s="281">
        <v>147.81</v>
      </c>
      <c r="H254" s="281">
        <v>3.17</v>
      </c>
      <c r="I254" s="360"/>
      <c r="J254" s="284"/>
      <c r="K254" s="87"/>
      <c r="L254" s="284"/>
      <c r="M254" s="283"/>
      <c r="N254" s="284"/>
    </row>
    <row r="255" spans="1:14" ht="12.75">
      <c r="A255" s="354" t="s">
        <v>545</v>
      </c>
      <c r="B255" s="281">
        <v>10688.74</v>
      </c>
      <c r="C255" s="281">
        <v>11053.24</v>
      </c>
      <c r="D255" s="281">
        <v>10688.74</v>
      </c>
      <c r="E255" s="281">
        <v>11010.92</v>
      </c>
      <c r="F255" s="281">
        <v>10773.91</v>
      </c>
      <c r="G255" s="281">
        <v>237.01</v>
      </c>
      <c r="H255" s="281">
        <v>2.2</v>
      </c>
      <c r="I255" s="360"/>
      <c r="J255" s="284"/>
      <c r="K255" s="87"/>
      <c r="L255" s="284"/>
      <c r="M255" s="283"/>
      <c r="N255" s="284"/>
    </row>
    <row r="256" spans="1:14" ht="12.75">
      <c r="A256" s="354" t="s">
        <v>546</v>
      </c>
      <c r="B256" s="281">
        <v>13417.08</v>
      </c>
      <c r="C256" s="281">
        <v>13421.51</v>
      </c>
      <c r="D256" s="281">
        <v>13159.72</v>
      </c>
      <c r="E256" s="281">
        <v>13245.82</v>
      </c>
      <c r="F256" s="281">
        <v>13419.67</v>
      </c>
      <c r="G256" s="281">
        <v>-173.85</v>
      </c>
      <c r="H256" s="281">
        <v>-1.3</v>
      </c>
      <c r="I256" s="360"/>
      <c r="J256" s="284"/>
      <c r="K256" s="87"/>
      <c r="L256" s="284"/>
      <c r="M256" s="283"/>
      <c r="N256" s="284"/>
    </row>
    <row r="257" spans="1:14" ht="12.75">
      <c r="A257" s="354" t="s">
        <v>547</v>
      </c>
      <c r="B257" s="281">
        <v>3959.52</v>
      </c>
      <c r="C257" s="281">
        <v>3959.52</v>
      </c>
      <c r="D257" s="281">
        <v>3892.88</v>
      </c>
      <c r="E257" s="281">
        <v>3903.74</v>
      </c>
      <c r="F257" s="281">
        <v>3960.64</v>
      </c>
      <c r="G257" s="281">
        <v>-56.9</v>
      </c>
      <c r="H257" s="281">
        <v>-1.44</v>
      </c>
      <c r="I257" s="360"/>
      <c r="J257" s="284"/>
      <c r="K257" s="87"/>
      <c r="L257" s="284"/>
      <c r="M257" s="283"/>
      <c r="N257" s="284"/>
    </row>
    <row r="258" spans="1:14" ht="12.75">
      <c r="A258" s="39" t="s">
        <v>548</v>
      </c>
      <c r="B258" s="281"/>
      <c r="C258" s="281"/>
      <c r="D258" s="281"/>
      <c r="E258" s="281"/>
      <c r="F258" s="281"/>
      <c r="G258" s="281"/>
      <c r="H258" s="281"/>
      <c r="I258" s="360"/>
      <c r="J258" s="284"/>
      <c r="K258" s="87"/>
      <c r="L258" s="284"/>
      <c r="M258" s="283"/>
      <c r="N258" s="284"/>
    </row>
    <row r="259" spans="1:14" ht="12.75">
      <c r="A259" s="354" t="s">
        <v>549</v>
      </c>
      <c r="B259" s="281">
        <v>4248.44</v>
      </c>
      <c r="C259" s="281">
        <v>4272.3</v>
      </c>
      <c r="D259" s="281">
        <v>4225.53</v>
      </c>
      <c r="E259" s="281">
        <v>4238.15</v>
      </c>
      <c r="F259" s="281">
        <v>4262.09</v>
      </c>
      <c r="G259" s="281">
        <v>-23.94</v>
      </c>
      <c r="H259" s="281">
        <v>-0.56</v>
      </c>
      <c r="I259" s="360"/>
      <c r="J259" s="284"/>
      <c r="K259" s="87"/>
      <c r="L259" s="284"/>
      <c r="M259" s="283"/>
      <c r="N259" s="284"/>
    </row>
    <row r="260" spans="1:14" ht="12.75">
      <c r="A260" s="354" t="s">
        <v>550</v>
      </c>
      <c r="B260" s="281">
        <v>2967.94</v>
      </c>
      <c r="C260" s="281">
        <v>2986.99</v>
      </c>
      <c r="D260" s="281">
        <v>2954.98</v>
      </c>
      <c r="E260" s="281">
        <v>2966.33</v>
      </c>
      <c r="F260" s="281">
        <v>2974.6</v>
      </c>
      <c r="G260" s="281">
        <v>-8.27</v>
      </c>
      <c r="H260" s="281">
        <v>-0.28</v>
      </c>
      <c r="I260" s="360"/>
      <c r="J260" s="284"/>
      <c r="K260" s="87"/>
      <c r="L260" s="284"/>
      <c r="M260" s="283"/>
      <c r="N260" s="284"/>
    </row>
    <row r="261" spans="1:14" ht="12.75">
      <c r="A261" s="354" t="s">
        <v>551</v>
      </c>
      <c r="B261" s="281">
        <v>1139.77</v>
      </c>
      <c r="C261" s="281">
        <v>1147.66</v>
      </c>
      <c r="D261" s="281">
        <v>1135.21</v>
      </c>
      <c r="E261" s="281">
        <v>1139.69</v>
      </c>
      <c r="F261" s="281">
        <v>1142.12</v>
      </c>
      <c r="G261" s="281">
        <v>-2.43</v>
      </c>
      <c r="H261" s="281">
        <v>-0.21</v>
      </c>
      <c r="I261" s="284"/>
      <c r="J261" s="284"/>
      <c r="K261" s="87"/>
      <c r="L261" s="284"/>
      <c r="M261" s="283"/>
      <c r="N261" s="284"/>
    </row>
    <row r="262" spans="1:14" ht="12.75">
      <c r="A262" s="277"/>
      <c r="B262" s="413"/>
      <c r="C262" s="413"/>
      <c r="D262" s="413"/>
      <c r="E262" s="413"/>
      <c r="F262" s="413"/>
      <c r="G262" s="415"/>
      <c r="H262" s="326"/>
      <c r="I262" s="284"/>
      <c r="J262" s="284"/>
      <c r="K262" s="87"/>
      <c r="L262" s="284"/>
      <c r="M262" s="283"/>
      <c r="N262" s="284"/>
    </row>
    <row r="263" spans="1:14" ht="12.75">
      <c r="A263" s="416" t="s">
        <v>552</v>
      </c>
      <c r="B263" s="417"/>
      <c r="C263" s="417"/>
      <c r="D263" s="417"/>
      <c r="E263" s="417"/>
      <c r="F263" s="417"/>
      <c r="G263" s="418"/>
      <c r="H263" s="419"/>
      <c r="I263" s="284"/>
      <c r="J263" s="284"/>
      <c r="K263" s="87"/>
      <c r="L263" s="284"/>
      <c r="M263" s="283"/>
      <c r="N263" s="284"/>
    </row>
    <row r="264" spans="1:14" ht="12.75">
      <c r="A264" t="s">
        <v>553</v>
      </c>
      <c r="B264" s="420"/>
      <c r="C264" s="420"/>
      <c r="D264" s="420"/>
      <c r="E264" s="420"/>
      <c r="F264" s="420"/>
      <c r="G264" s="280"/>
      <c r="H264" s="421"/>
      <c r="I264" s="284"/>
      <c r="J264" s="284"/>
      <c r="K264" s="87"/>
      <c r="L264" s="284"/>
      <c r="M264" s="283"/>
      <c r="N264" s="284"/>
    </row>
    <row r="265" spans="1:14" ht="12.75">
      <c r="A265" s="422" t="s">
        <v>554</v>
      </c>
      <c r="B265" s="420"/>
      <c r="C265" s="420"/>
      <c r="D265" s="420"/>
      <c r="E265" s="420"/>
      <c r="F265" s="420"/>
      <c r="G265" s="280"/>
      <c r="H265" s="421"/>
      <c r="I265" s="284"/>
      <c r="J265" s="284"/>
      <c r="K265" s="87"/>
      <c r="L265" s="284"/>
      <c r="M265" s="283"/>
      <c r="N265" s="284"/>
    </row>
    <row r="266" spans="1:14" ht="12.75">
      <c r="A266" t="s">
        <v>555</v>
      </c>
      <c r="B266" s="255"/>
      <c r="C266" s="255"/>
      <c r="D266" s="255"/>
      <c r="E266" s="255"/>
      <c r="F266" s="255"/>
      <c r="G266" s="255"/>
      <c r="H266" s="402"/>
      <c r="I266" s="78"/>
      <c r="J266" s="284"/>
      <c r="K266" s="87"/>
      <c r="L266" s="284"/>
      <c r="M266" s="283"/>
      <c r="N266" s="284"/>
    </row>
    <row r="267" spans="1:14" ht="12.75">
      <c r="A267" s="104"/>
      <c r="F267" s="255"/>
      <c r="G267" s="255"/>
      <c r="H267" s="402"/>
      <c r="I267" s="277"/>
      <c r="J267" s="284"/>
      <c r="K267" s="87"/>
      <c r="L267" s="284"/>
      <c r="M267" s="283"/>
      <c r="N267" s="284"/>
    </row>
    <row r="268" spans="1:14" ht="12.75">
      <c r="A268" s="73" t="s">
        <v>556</v>
      </c>
      <c r="B268" s="375"/>
      <c r="C268" s="276"/>
      <c r="D268" s="276" t="s">
        <v>663</v>
      </c>
      <c r="E268" s="375"/>
      <c r="F268" s="255"/>
      <c r="G268" s="255"/>
      <c r="H268" s="402"/>
      <c r="I268" s="277"/>
      <c r="J268" s="284"/>
      <c r="K268" s="87"/>
      <c r="L268" s="284"/>
      <c r="M268" s="283"/>
      <c r="N268" s="284"/>
    </row>
    <row r="269" spans="1:14" ht="12.75">
      <c r="A269" s="122" t="s">
        <v>665</v>
      </c>
      <c r="H269" s="423"/>
      <c r="I269" s="424"/>
      <c r="J269" s="284"/>
      <c r="K269" s="87"/>
      <c r="L269" s="284"/>
      <c r="M269" s="283"/>
      <c r="N269" s="284"/>
    </row>
    <row r="270" spans="1:14" ht="12.75">
      <c r="A270" s="107" t="s">
        <v>666</v>
      </c>
      <c r="B270" s="425"/>
      <c r="C270" s="425"/>
      <c r="D270" s="425"/>
      <c r="E270" s="425"/>
      <c r="F270" s="425"/>
      <c r="G270" s="425"/>
      <c r="H270" s="426"/>
      <c r="I270" s="424"/>
      <c r="J270" s="284"/>
      <c r="K270" s="87"/>
      <c r="L270" s="284"/>
      <c r="M270" s="283"/>
      <c r="N270" s="284"/>
    </row>
    <row r="271" spans="1:14" ht="12.75">
      <c r="A271" s="427"/>
      <c r="B271" s="425"/>
      <c r="C271" s="425"/>
      <c r="D271" s="425"/>
      <c r="E271" s="425"/>
      <c r="F271" s="425"/>
      <c r="G271" s="425"/>
      <c r="H271" s="426"/>
      <c r="I271" s="424"/>
      <c r="J271" s="284"/>
      <c r="K271" s="87"/>
      <c r="L271" s="284"/>
      <c r="M271" s="283"/>
      <c r="N271" s="284"/>
    </row>
    <row r="272" spans="1:14" ht="12.75">
      <c r="A272" s="361"/>
      <c r="B272" s="361"/>
      <c r="C272" s="361"/>
      <c r="D272" s="361"/>
      <c r="E272" s="361"/>
      <c r="F272" s="361"/>
      <c r="G272" s="361"/>
      <c r="H272" s="428"/>
      <c r="I272" s="361"/>
      <c r="J272" s="284"/>
      <c r="K272" s="87"/>
      <c r="L272" s="284"/>
      <c r="M272" s="283"/>
      <c r="N272" s="284"/>
    </row>
    <row r="273" spans="1:14" ht="12.75">
      <c r="A273" s="391"/>
      <c r="B273" s="361"/>
      <c r="C273" s="361"/>
      <c r="D273" s="361"/>
      <c r="E273" s="361"/>
      <c r="F273" s="361"/>
      <c r="G273" s="361"/>
      <c r="H273" s="428"/>
      <c r="I273" s="361"/>
      <c r="J273" s="284"/>
      <c r="K273" s="87"/>
      <c r="L273" s="284"/>
      <c r="M273" s="283"/>
      <c r="N273" s="284"/>
    </row>
    <row r="274" spans="1:14" ht="12.75">
      <c r="A274" s="306" t="s">
        <v>557</v>
      </c>
      <c r="B274" s="307">
        <v>24710.05</v>
      </c>
      <c r="C274" s="277"/>
      <c r="D274" s="361"/>
      <c r="E274" s="107"/>
      <c r="F274" s="107"/>
      <c r="G274" s="107" t="s">
        <v>667</v>
      </c>
      <c r="H274" s="429"/>
      <c r="I274" s="107"/>
      <c r="J274" s="284"/>
      <c r="K274" s="87"/>
      <c r="L274" s="284"/>
      <c r="M274" s="283"/>
      <c r="N274" s="284"/>
    </row>
    <row r="275" spans="1:14" ht="12.75">
      <c r="A275" s="306" t="s">
        <v>558</v>
      </c>
      <c r="B275" s="310">
        <v>10536.56</v>
      </c>
      <c r="C275" s="277"/>
      <c r="D275" s="361"/>
      <c r="E275" s="361"/>
      <c r="F275" s="361"/>
      <c r="G275" s="361"/>
      <c r="H275" s="428"/>
      <c r="I275" s="361"/>
      <c r="J275" s="284"/>
      <c r="K275" s="87"/>
      <c r="L275" s="284"/>
      <c r="M275" s="283"/>
      <c r="N275" s="284"/>
    </row>
    <row r="276" spans="1:14" ht="12.75">
      <c r="A276" s="306" t="s">
        <v>559</v>
      </c>
      <c r="B276" s="314">
        <v>6812991</v>
      </c>
      <c r="C276" s="277"/>
      <c r="D276" s="361"/>
      <c r="E276" s="361"/>
      <c r="F276" s="361"/>
      <c r="G276" s="361"/>
      <c r="H276" s="428"/>
      <c r="I276" s="361"/>
      <c r="J276" s="284"/>
      <c r="K276" s="87"/>
      <c r="L276" s="284"/>
      <c r="M276" s="283"/>
      <c r="N276" s="284"/>
    </row>
    <row r="277" spans="1:14" ht="12.75">
      <c r="A277" s="316" t="s">
        <v>560</v>
      </c>
      <c r="B277" s="369">
        <v>6670933</v>
      </c>
      <c r="C277" s="361"/>
      <c r="D277" s="361"/>
      <c r="E277" s="361"/>
      <c r="F277" s="361"/>
      <c r="G277" s="361"/>
      <c r="H277" s="428"/>
      <c r="I277" s="361"/>
      <c r="J277" s="284"/>
      <c r="K277" s="87"/>
      <c r="L277" s="284"/>
      <c r="M277" s="283"/>
      <c r="N277" s="284"/>
    </row>
    <row r="278" spans="1:14" ht="12.75">
      <c r="A278" s="300" t="s">
        <v>572</v>
      </c>
      <c r="B278" s="340"/>
      <c r="C278" s="340"/>
      <c r="D278" s="340"/>
      <c r="E278" s="340"/>
      <c r="F278" s="340"/>
      <c r="G278" s="340"/>
      <c r="H278" s="430"/>
      <c r="I278" s="284"/>
      <c r="J278" s="284"/>
      <c r="K278" s="87"/>
      <c r="L278" s="284"/>
      <c r="M278" s="283"/>
      <c r="N278" s="284"/>
    </row>
    <row r="279" spans="1:14" ht="12.75">
      <c r="A279" s="395"/>
      <c r="B279" s="340"/>
      <c r="C279" s="340"/>
      <c r="D279" s="340"/>
      <c r="E279" s="340"/>
      <c r="F279" s="340"/>
      <c r="G279" s="340"/>
      <c r="H279" s="430"/>
      <c r="I279" s="284"/>
      <c r="J279" s="284"/>
      <c r="K279" s="87"/>
      <c r="L279" s="284"/>
      <c r="M279" s="283"/>
      <c r="N279" s="284"/>
    </row>
    <row r="280" spans="1:14" ht="12.75">
      <c r="A280" s="395"/>
      <c r="B280" s="340"/>
      <c r="C280" s="340"/>
      <c r="D280" s="340"/>
      <c r="E280" s="340"/>
      <c r="F280" s="340"/>
      <c r="G280" s="340"/>
      <c r="H280" s="430"/>
      <c r="I280" s="284"/>
      <c r="J280" s="284"/>
      <c r="K280" s="87"/>
      <c r="L280" s="284"/>
      <c r="M280" s="283"/>
      <c r="N280" s="284"/>
    </row>
    <row r="281" spans="1:14" ht="12.75">
      <c r="A281" s="431"/>
      <c r="B281" s="432"/>
      <c r="C281" s="432"/>
      <c r="D281" s="432"/>
      <c r="E281" s="432"/>
      <c r="F281" s="432"/>
      <c r="G281" s="432"/>
      <c r="H281" s="430"/>
      <c r="I281" s="87"/>
      <c r="J281" s="284"/>
      <c r="K281" s="87"/>
      <c r="L281" s="284"/>
      <c r="M281" s="283"/>
      <c r="N281" s="284"/>
    </row>
    <row r="282" spans="1:14" ht="12.75">
      <c r="A282" s="396" t="s">
        <v>521</v>
      </c>
      <c r="B282" s="397" t="s">
        <v>561</v>
      </c>
      <c r="C282" s="397" t="s">
        <v>522</v>
      </c>
      <c r="D282" s="397" t="s">
        <v>523</v>
      </c>
      <c r="E282" s="397" t="s">
        <v>524</v>
      </c>
      <c r="F282" s="397" t="s">
        <v>525</v>
      </c>
      <c r="G282" s="397" t="s">
        <v>562</v>
      </c>
      <c r="H282" s="433"/>
      <c r="I282" s="87"/>
      <c r="J282" s="284"/>
      <c r="K282" s="87"/>
      <c r="L282" s="284"/>
      <c r="M282" s="283"/>
      <c r="N282" s="284"/>
    </row>
    <row r="283" spans="1:14" ht="12.75">
      <c r="A283" s="374"/>
      <c r="B283" s="329"/>
      <c r="C283" s="329"/>
      <c r="D283" s="329"/>
      <c r="E283" s="329"/>
      <c r="F283" s="329"/>
      <c r="G283" s="329"/>
      <c r="H283" s="433"/>
      <c r="I283" s="87"/>
      <c r="J283" s="284"/>
      <c r="K283" s="87"/>
      <c r="L283" s="284"/>
      <c r="M283" s="283"/>
      <c r="N283" s="284"/>
    </row>
    <row r="284" spans="1:14" ht="12.75">
      <c r="A284" s="107" t="s">
        <v>563</v>
      </c>
      <c r="B284" s="324">
        <v>6179.4</v>
      </c>
      <c r="C284" s="324">
        <v>6184.25</v>
      </c>
      <c r="D284" s="324">
        <v>6230.15</v>
      </c>
      <c r="E284" s="324">
        <v>6126.4</v>
      </c>
      <c r="F284" s="324">
        <v>6178.55</v>
      </c>
      <c r="G284" s="324">
        <v>-0.85</v>
      </c>
      <c r="H284" s="430"/>
      <c r="I284" s="430"/>
      <c r="J284" s="284"/>
      <c r="K284" s="87"/>
      <c r="L284" s="284"/>
      <c r="M284" s="283"/>
      <c r="N284" s="284"/>
    </row>
    <row r="285" spans="1:14" ht="12.75">
      <c r="A285" s="107" t="s">
        <v>564</v>
      </c>
      <c r="B285" s="324">
        <v>4722.5</v>
      </c>
      <c r="C285" s="324">
        <v>4679.9</v>
      </c>
      <c r="D285" s="324">
        <v>4704.6</v>
      </c>
      <c r="E285" s="324">
        <v>4602.45</v>
      </c>
      <c r="F285" s="324">
        <v>4616.85</v>
      </c>
      <c r="G285" s="324">
        <v>-105.65</v>
      </c>
      <c r="H285" s="430"/>
      <c r="I285" s="430"/>
      <c r="J285" s="284"/>
      <c r="K285" s="87"/>
      <c r="L285" s="284"/>
      <c r="M285" s="283"/>
      <c r="N285" s="284"/>
    </row>
    <row r="286" spans="1:14" ht="12.75">
      <c r="A286" s="107" t="s">
        <v>565</v>
      </c>
      <c r="B286" s="324">
        <v>12911.7</v>
      </c>
      <c r="C286" s="324">
        <v>12861.85</v>
      </c>
      <c r="D286" s="324">
        <v>13042.55</v>
      </c>
      <c r="E286" s="324">
        <v>12835.35</v>
      </c>
      <c r="F286" s="324">
        <v>12980.95</v>
      </c>
      <c r="G286" s="324">
        <v>69.25</v>
      </c>
      <c r="H286" s="433"/>
      <c r="I286" s="433"/>
      <c r="J286" s="284"/>
      <c r="K286" s="87"/>
      <c r="L286" s="284"/>
      <c r="M286" s="283"/>
      <c r="N286" s="284"/>
    </row>
    <row r="287" spans="1:14" ht="12.75">
      <c r="A287" s="107" t="s">
        <v>566</v>
      </c>
      <c r="B287" s="324">
        <v>5430.95</v>
      </c>
      <c r="C287" s="324">
        <v>5431.45</v>
      </c>
      <c r="D287" s="324">
        <v>5471.6</v>
      </c>
      <c r="E287" s="324">
        <v>5381.3</v>
      </c>
      <c r="F287" s="324">
        <v>5435.05</v>
      </c>
      <c r="G287" s="324">
        <v>4.1</v>
      </c>
      <c r="H287" s="430"/>
      <c r="I287" s="430"/>
      <c r="J287" s="284"/>
      <c r="K287" s="87"/>
      <c r="L287" s="284"/>
      <c r="M287" s="283"/>
      <c r="N287" s="284"/>
    </row>
    <row r="288" spans="1:14" ht="12.75">
      <c r="A288" s="107" t="s">
        <v>567</v>
      </c>
      <c r="B288" s="324">
        <v>10250.85</v>
      </c>
      <c r="C288" s="324">
        <v>10164</v>
      </c>
      <c r="D288" s="324">
        <v>10265.6</v>
      </c>
      <c r="E288" s="324">
        <v>10070.8</v>
      </c>
      <c r="F288" s="324">
        <v>10100.7</v>
      </c>
      <c r="G288" s="324">
        <v>-150.15</v>
      </c>
      <c r="H288" s="281"/>
      <c r="I288" s="433"/>
      <c r="J288" s="284"/>
      <c r="K288" s="87"/>
      <c r="L288" s="284"/>
      <c r="M288" s="283"/>
      <c r="N288" s="284"/>
    </row>
    <row r="289" spans="1:14" ht="12.75">
      <c r="A289" s="107" t="s">
        <v>568</v>
      </c>
      <c r="B289" s="324">
        <v>9592.6</v>
      </c>
      <c r="C289" s="324">
        <v>9574.65</v>
      </c>
      <c r="D289" s="324">
        <v>9685.15</v>
      </c>
      <c r="E289" s="324">
        <v>9543.65</v>
      </c>
      <c r="F289" s="324">
        <v>9581.8</v>
      </c>
      <c r="G289" s="324">
        <v>-10.8</v>
      </c>
      <c r="H289" s="434"/>
      <c r="I289" s="430"/>
      <c r="J289" s="284"/>
      <c r="K289" s="87"/>
      <c r="L289" s="284"/>
      <c r="M289" s="283"/>
      <c r="N289" s="284"/>
    </row>
    <row r="290" spans="1:14" ht="12.75">
      <c r="A290" s="107" t="s">
        <v>569</v>
      </c>
      <c r="B290" s="326">
        <v>5437.8</v>
      </c>
      <c r="C290" s="326">
        <v>5412.95</v>
      </c>
      <c r="D290" s="326">
        <v>5478.7</v>
      </c>
      <c r="E290" s="326">
        <v>5411.45</v>
      </c>
      <c r="F290" s="326">
        <v>5442.2</v>
      </c>
      <c r="G290" s="326">
        <v>4.4</v>
      </c>
      <c r="H290" s="434"/>
      <c r="I290" s="430"/>
      <c r="J290" s="284"/>
      <c r="K290" s="87"/>
      <c r="L290" s="284"/>
      <c r="M290" s="283"/>
      <c r="N290" s="284"/>
    </row>
    <row r="291" spans="1:14" ht="12.75">
      <c r="A291" s="107" t="s">
        <v>570</v>
      </c>
      <c r="B291" s="326">
        <v>6113.9</v>
      </c>
      <c r="C291" s="326">
        <v>6092.85</v>
      </c>
      <c r="D291" s="326">
        <v>6165.45</v>
      </c>
      <c r="E291" s="326">
        <v>6074.25</v>
      </c>
      <c r="F291" s="326">
        <v>6118.35</v>
      </c>
      <c r="G291" s="326">
        <v>4.45</v>
      </c>
      <c r="H291" s="277"/>
      <c r="I291" s="277"/>
      <c r="J291" s="284"/>
      <c r="K291" s="87"/>
      <c r="L291" s="284"/>
      <c r="M291" s="283"/>
      <c r="N291" s="284"/>
    </row>
    <row r="292" spans="1:14" ht="12.75">
      <c r="A292" s="107" t="s">
        <v>571</v>
      </c>
      <c r="B292" s="326">
        <v>3927.7</v>
      </c>
      <c r="C292" s="326">
        <v>3915.6</v>
      </c>
      <c r="D292" s="326">
        <v>3969.5</v>
      </c>
      <c r="E292" s="326">
        <v>3900.2</v>
      </c>
      <c r="F292" s="326">
        <v>3931.3</v>
      </c>
      <c r="G292" s="326">
        <v>3.6</v>
      </c>
      <c r="H292" s="277"/>
      <c r="I292" s="277"/>
      <c r="J292" s="284"/>
      <c r="K292" s="87"/>
      <c r="L292" s="284"/>
      <c r="M292" s="283"/>
      <c r="N292" s="284"/>
    </row>
    <row r="293" spans="1:14" ht="12.75">
      <c r="A293" s="87"/>
      <c r="B293" s="277"/>
      <c r="C293" s="255"/>
      <c r="D293" s="277"/>
      <c r="E293" s="277"/>
      <c r="F293" s="277"/>
      <c r="G293" s="277"/>
      <c r="H293" s="277"/>
      <c r="I293" s="277"/>
      <c r="J293" s="284"/>
      <c r="K293" s="87"/>
      <c r="L293" s="284"/>
      <c r="M293" s="283"/>
      <c r="N293" s="284"/>
    </row>
    <row r="294" spans="1:14" ht="12.75">
      <c r="A294" s="332" t="s">
        <v>573</v>
      </c>
      <c r="B294" s="375"/>
      <c r="C294" s="276"/>
      <c r="D294" s="276" t="s">
        <v>663</v>
      </c>
      <c r="E294" s="367"/>
      <c r="F294" s="367"/>
      <c r="G294" s="367"/>
      <c r="H294" s="367"/>
      <c r="I294" s="367"/>
      <c r="J294" s="284"/>
      <c r="K294" s="87"/>
      <c r="L294" s="284"/>
      <c r="M294" s="283"/>
      <c r="N294" s="284"/>
    </row>
    <row r="295" spans="1:14" ht="12.75">
      <c r="A295" s="253"/>
      <c r="B295" s="341"/>
      <c r="C295" s="341"/>
      <c r="D295" s="341"/>
      <c r="E295" s="341"/>
      <c r="F295" s="341"/>
      <c r="G295" s="341"/>
      <c r="H295" s="330"/>
      <c r="I295" s="330"/>
      <c r="J295" s="284"/>
      <c r="K295" s="87"/>
      <c r="L295" s="284"/>
      <c r="M295" s="283"/>
      <c r="N295" s="284"/>
    </row>
    <row r="296" spans="1:14" ht="12.75">
      <c r="A296" s="75" t="s">
        <v>348</v>
      </c>
      <c r="B296" s="81" t="s">
        <v>574</v>
      </c>
      <c r="C296" s="335" t="s">
        <v>575</v>
      </c>
      <c r="D296" s="81" t="s">
        <v>576</v>
      </c>
      <c r="E296" s="87"/>
      <c r="F296" s="336" t="s">
        <v>577</v>
      </c>
      <c r="G296" s="81" t="s">
        <v>574</v>
      </c>
      <c r="H296" s="81" t="s">
        <v>578</v>
      </c>
      <c r="I296" s="81" t="s">
        <v>579</v>
      </c>
      <c r="J296" s="284"/>
      <c r="K296" s="87"/>
      <c r="L296" s="284"/>
      <c r="M296" s="283"/>
      <c r="N296" s="284"/>
    </row>
    <row r="297" spans="1:14" ht="12.75">
      <c r="A297" s="277"/>
      <c r="B297" s="287" t="s">
        <v>580</v>
      </c>
      <c r="C297" s="100" t="s">
        <v>272</v>
      </c>
      <c r="D297" s="287" t="s">
        <v>580</v>
      </c>
      <c r="E297" s="277"/>
      <c r="F297" s="87"/>
      <c r="G297" s="337" t="s">
        <v>581</v>
      </c>
      <c r="H297" s="337" t="s">
        <v>582</v>
      </c>
      <c r="I297" s="338" t="s">
        <v>581</v>
      </c>
      <c r="J297" s="284"/>
      <c r="K297" s="87"/>
      <c r="L297" s="284"/>
      <c r="M297" s="283"/>
      <c r="N297" s="284"/>
    </row>
    <row r="298" spans="1:14" ht="12.75">
      <c r="A298" s="255"/>
      <c r="B298" s="79"/>
      <c r="C298" s="340" t="s">
        <v>583</v>
      </c>
      <c r="D298" s="79"/>
      <c r="E298" s="277"/>
      <c r="F298" s="255"/>
      <c r="G298" s="341"/>
      <c r="H298" s="330"/>
      <c r="I298" s="330"/>
      <c r="J298" s="284"/>
      <c r="K298" s="87"/>
      <c r="L298" s="284"/>
      <c r="M298" s="283"/>
      <c r="N298" s="284"/>
    </row>
    <row r="299" spans="1:14" ht="12.75">
      <c r="A299" s="41" t="s">
        <v>72</v>
      </c>
      <c r="B299" s="377">
        <v>2</v>
      </c>
      <c r="C299" s="377">
        <v>3</v>
      </c>
      <c r="D299" s="377">
        <v>4</v>
      </c>
      <c r="E299" s="375"/>
      <c r="F299" s="258">
        <v>5</v>
      </c>
      <c r="G299" s="347">
        <v>6</v>
      </c>
      <c r="H299" s="347">
        <v>7</v>
      </c>
      <c r="I299" s="347">
        <v>8</v>
      </c>
      <c r="J299" s="284"/>
      <c r="K299" s="87"/>
      <c r="L299" s="284"/>
      <c r="M299" s="283"/>
      <c r="N299" s="284"/>
    </row>
    <row r="300" spans="1:14" ht="12.75">
      <c r="A300" s="279"/>
      <c r="B300" s="377"/>
      <c r="C300" s="377"/>
      <c r="D300" s="377"/>
      <c r="E300" s="277"/>
      <c r="F300" s="279"/>
      <c r="G300" s="347"/>
      <c r="H300" s="435"/>
      <c r="I300" s="353"/>
      <c r="J300" s="284"/>
      <c r="K300" s="87"/>
      <c r="L300" s="284"/>
      <c r="M300" s="283"/>
      <c r="N300" s="284"/>
    </row>
    <row r="301" spans="1:14" ht="12.75">
      <c r="A301" t="s">
        <v>584</v>
      </c>
      <c r="B301" s="267">
        <v>0</v>
      </c>
      <c r="C301" s="267">
        <v>81973</v>
      </c>
      <c r="D301" s="267">
        <v>93</v>
      </c>
      <c r="E301" s="398"/>
      <c r="F301" s="207" t="s">
        <v>585</v>
      </c>
      <c r="G301" s="267">
        <v>0</v>
      </c>
      <c r="H301" s="267">
        <v>1507675</v>
      </c>
      <c r="I301" s="207">
        <v>389.88</v>
      </c>
      <c r="J301" s="284"/>
      <c r="K301" s="87"/>
      <c r="L301" s="284"/>
      <c r="M301" s="283"/>
      <c r="N301" s="284"/>
    </row>
    <row r="302" spans="1:14" ht="12.75">
      <c r="A302" s="87"/>
      <c r="B302" s="267"/>
      <c r="C302" s="267"/>
      <c r="D302" s="267"/>
      <c r="E302" s="207"/>
      <c r="F302" s="399"/>
      <c r="G302" s="207"/>
      <c r="H302" s="207"/>
      <c r="I302" s="207"/>
      <c r="J302" s="284"/>
      <c r="K302" s="87"/>
      <c r="L302" s="284"/>
      <c r="M302" s="283"/>
      <c r="N302" s="284"/>
    </row>
    <row r="303" spans="1:14" ht="12.75">
      <c r="A303" t="s">
        <v>373</v>
      </c>
      <c r="B303" s="207">
        <v>0</v>
      </c>
      <c r="C303" s="267">
        <v>21382</v>
      </c>
      <c r="D303" s="267">
        <v>93</v>
      </c>
      <c r="E303" s="207"/>
      <c r="F303" s="207" t="s">
        <v>373</v>
      </c>
      <c r="G303" s="267">
        <v>0</v>
      </c>
      <c r="H303" s="267">
        <v>5006505</v>
      </c>
      <c r="I303" s="207">
        <v>23224.81</v>
      </c>
      <c r="J303" s="284"/>
      <c r="K303" s="87"/>
      <c r="L303" s="284"/>
      <c r="M303" s="283"/>
      <c r="N303" s="284"/>
    </row>
    <row r="304" spans="1:14" ht="12.75">
      <c r="A304" s="87"/>
      <c r="B304" s="267"/>
      <c r="C304" s="267"/>
      <c r="D304" s="267"/>
      <c r="E304" s="207"/>
      <c r="F304" s="399"/>
      <c r="G304" s="207"/>
      <c r="H304" s="207"/>
      <c r="I304" s="207"/>
      <c r="J304" s="284"/>
      <c r="K304" s="87"/>
      <c r="L304" s="284"/>
      <c r="M304" s="283"/>
      <c r="N304" s="284"/>
    </row>
    <row r="305" spans="1:14" ht="12.75">
      <c r="A305" t="s">
        <v>586</v>
      </c>
      <c r="B305" s="267">
        <f>+B306+B307</f>
        <v>0</v>
      </c>
      <c r="C305" s="267">
        <f>+C306+C307</f>
        <v>0</v>
      </c>
      <c r="D305" s="267">
        <f>+D306+D307</f>
        <v>0</v>
      </c>
      <c r="E305" s="207"/>
      <c r="F305" s="207" t="s">
        <v>587</v>
      </c>
      <c r="G305" s="207">
        <f>G306+G307</f>
        <v>54</v>
      </c>
      <c r="H305" s="207">
        <f>H306+H307</f>
        <v>336799.49</v>
      </c>
      <c r="I305" s="207">
        <f>I306+I307</f>
        <v>210</v>
      </c>
      <c r="J305" s="284"/>
      <c r="K305" s="87"/>
      <c r="L305" s="284"/>
      <c r="M305" s="283"/>
      <c r="N305" s="284"/>
    </row>
    <row r="306" spans="1:14" ht="12.75">
      <c r="A306" t="s">
        <v>588</v>
      </c>
      <c r="B306" s="207"/>
      <c r="C306" s="267"/>
      <c r="D306" s="267"/>
      <c r="E306" s="207"/>
      <c r="F306" s="207" t="s">
        <v>589</v>
      </c>
      <c r="G306" s="267">
        <v>23</v>
      </c>
      <c r="H306" s="267">
        <v>148036.22</v>
      </c>
      <c r="I306" s="267">
        <v>89</v>
      </c>
      <c r="J306" s="284"/>
      <c r="K306" s="87"/>
      <c r="L306" s="284"/>
      <c r="M306" s="283"/>
      <c r="N306" s="284"/>
    </row>
    <row r="307" spans="1:14" ht="12.75">
      <c r="A307" t="s">
        <v>590</v>
      </c>
      <c r="B307" s="267"/>
      <c r="C307" s="267"/>
      <c r="D307" s="267"/>
      <c r="E307" s="207"/>
      <c r="F307" s="207" t="s">
        <v>591</v>
      </c>
      <c r="G307" s="267">
        <v>31</v>
      </c>
      <c r="H307" s="267">
        <v>188763.27</v>
      </c>
      <c r="I307" s="267">
        <v>121</v>
      </c>
      <c r="J307" s="284"/>
      <c r="K307" s="87"/>
      <c r="L307" s="284"/>
      <c r="M307" s="283"/>
      <c r="N307" s="284"/>
    </row>
    <row r="308" spans="1:14" ht="12.75">
      <c r="A308" s="87"/>
      <c r="B308" s="400"/>
      <c r="C308" s="400"/>
      <c r="D308" s="400"/>
      <c r="E308" s="207"/>
      <c r="F308" s="207"/>
      <c r="G308" s="207"/>
      <c r="H308" s="207"/>
      <c r="I308" s="207"/>
      <c r="J308" s="284"/>
      <c r="K308" s="87"/>
      <c r="L308" s="284"/>
      <c r="M308" s="283"/>
      <c r="N308" s="284"/>
    </row>
    <row r="309" spans="1:14" ht="12.75">
      <c r="A309" s="118" t="s">
        <v>371</v>
      </c>
      <c r="B309" s="207">
        <f>B310+B311</f>
        <v>0</v>
      </c>
      <c r="C309" s="400">
        <f>C310+C311</f>
        <v>0</v>
      </c>
      <c r="D309" s="400">
        <f>D310+D311</f>
        <v>0</v>
      </c>
      <c r="E309" s="207"/>
      <c r="F309" s="207" t="s">
        <v>371</v>
      </c>
      <c r="G309" s="207">
        <f>G310+G311</f>
        <v>836</v>
      </c>
      <c r="H309" s="207">
        <f>H310+H311</f>
        <v>214183.39</v>
      </c>
      <c r="I309" s="207">
        <f>I310+I311</f>
        <v>1581</v>
      </c>
      <c r="J309" s="284"/>
      <c r="K309" s="87"/>
      <c r="L309" s="284"/>
      <c r="M309" s="283"/>
      <c r="N309" s="284"/>
    </row>
    <row r="310" spans="1:14" ht="12.75">
      <c r="A310" t="s">
        <v>588</v>
      </c>
      <c r="B310" s="400"/>
      <c r="C310" s="400"/>
      <c r="D310" s="400">
        <v>0</v>
      </c>
      <c r="E310" s="207"/>
      <c r="F310" s="207" t="s">
        <v>589</v>
      </c>
      <c r="G310" s="267">
        <v>755</v>
      </c>
      <c r="H310" s="267">
        <v>197639.98</v>
      </c>
      <c r="I310" s="267">
        <v>1363</v>
      </c>
      <c r="J310" s="284"/>
      <c r="K310" s="87"/>
      <c r="L310" s="284"/>
      <c r="M310" s="283"/>
      <c r="N310" s="284"/>
    </row>
    <row r="311" spans="1:14" ht="12.75">
      <c r="A311" t="s">
        <v>590</v>
      </c>
      <c r="B311" s="400">
        <v>0</v>
      </c>
      <c r="C311" s="400">
        <v>0</v>
      </c>
      <c r="D311" s="400">
        <v>0</v>
      </c>
      <c r="E311" s="207"/>
      <c r="F311" s="207" t="s">
        <v>592</v>
      </c>
      <c r="G311" s="267">
        <v>81</v>
      </c>
      <c r="H311" s="267">
        <v>16543.41</v>
      </c>
      <c r="I311" s="267">
        <v>218</v>
      </c>
      <c r="J311" s="284"/>
      <c r="K311" s="87"/>
      <c r="L311" s="284"/>
      <c r="M311" s="283"/>
      <c r="N311" s="284"/>
    </row>
    <row r="312" spans="1:14" ht="12.75">
      <c r="A312" s="255"/>
      <c r="B312" s="401"/>
      <c r="C312" s="436"/>
      <c r="D312" s="401"/>
      <c r="E312" s="255"/>
      <c r="F312" s="255"/>
      <c r="G312" s="437"/>
      <c r="H312" s="437"/>
      <c r="I312" s="437"/>
      <c r="J312" s="284"/>
      <c r="K312" s="87"/>
      <c r="L312" s="284"/>
      <c r="M312" s="283"/>
      <c r="N312" s="284"/>
    </row>
    <row r="313" spans="1:14" ht="12.75">
      <c r="A313" s="282"/>
      <c r="B313" s="282"/>
      <c r="C313" s="282"/>
      <c r="D313" s="282"/>
      <c r="E313" s="282"/>
      <c r="F313" s="406"/>
      <c r="G313" s="282"/>
      <c r="H313" s="407"/>
      <c r="I313" s="364"/>
      <c r="J313" s="284"/>
      <c r="K313" s="87"/>
      <c r="L313" s="284"/>
      <c r="M313" s="283"/>
      <c r="N313" s="284"/>
    </row>
    <row r="314" spans="1:14" ht="12.75">
      <c r="A314" s="282"/>
      <c r="B314" s="282"/>
      <c r="C314" s="282"/>
      <c r="D314" s="282"/>
      <c r="E314" s="282"/>
      <c r="F314" s="406"/>
      <c r="G314" s="282"/>
      <c r="H314" s="407"/>
      <c r="I314" s="364"/>
      <c r="J314" s="284"/>
      <c r="K314" s="87"/>
      <c r="L314" s="284"/>
      <c r="M314" s="283"/>
      <c r="N314" s="284"/>
    </row>
    <row r="315" spans="1:14" ht="12.75">
      <c r="A315" s="277"/>
      <c r="B315" s="403"/>
      <c r="C315" s="403"/>
      <c r="D315" s="403"/>
      <c r="E315" s="277"/>
      <c r="F315" s="277"/>
      <c r="G315" s="354"/>
      <c r="H315" s="405"/>
      <c r="I315" s="354"/>
      <c r="J315" s="87"/>
      <c r="K315" s="87"/>
      <c r="L315" s="87"/>
      <c r="M315" s="406"/>
      <c r="N315" s="87"/>
    </row>
    <row r="316" spans="1:14" ht="12.75">
      <c r="A316" s="277"/>
      <c r="B316" s="403"/>
      <c r="C316" s="403"/>
      <c r="D316" s="403"/>
      <c r="E316" s="277"/>
      <c r="F316" s="277"/>
      <c r="G316" s="354"/>
      <c r="H316" s="405"/>
      <c r="I316" s="354"/>
      <c r="J316" s="87"/>
      <c r="K316" s="87"/>
      <c r="L316" s="87"/>
      <c r="M316" s="406"/>
      <c r="N316" s="87"/>
    </row>
    <row r="317" spans="1:14" ht="12.75">
      <c r="A317" s="332" t="s">
        <v>519</v>
      </c>
      <c r="B317" s="375"/>
      <c r="C317" s="276"/>
      <c r="D317" s="276" t="s">
        <v>668</v>
      </c>
      <c r="E317" s="408"/>
      <c r="F317" s="375"/>
      <c r="G317" s="375"/>
      <c r="H317" s="375"/>
      <c r="I317" s="87"/>
      <c r="J317" s="87"/>
      <c r="K317" s="87"/>
      <c r="L317" s="87"/>
      <c r="M317" s="406"/>
      <c r="N317" s="87"/>
    </row>
    <row r="318" spans="1:14" ht="12.75">
      <c r="A318" s="253"/>
      <c r="B318" s="341"/>
      <c r="C318" s="341"/>
      <c r="D318" s="341"/>
      <c r="E318" s="341"/>
      <c r="F318" s="341"/>
      <c r="G318" s="341"/>
      <c r="H318" s="341"/>
      <c r="I318" s="284"/>
      <c r="J318" s="87"/>
      <c r="K318" s="87"/>
      <c r="L318" s="87"/>
      <c r="M318" s="406"/>
      <c r="N318" s="87"/>
    </row>
    <row r="319" spans="1:14" ht="12.75">
      <c r="A319" s="75" t="s">
        <v>521</v>
      </c>
      <c r="B319" s="81" t="s">
        <v>522</v>
      </c>
      <c r="C319" s="81" t="s">
        <v>523</v>
      </c>
      <c r="D319" s="81" t="s">
        <v>524</v>
      </c>
      <c r="E319" s="81" t="s">
        <v>525</v>
      </c>
      <c r="F319" s="81" t="s">
        <v>526</v>
      </c>
      <c r="G319" s="81" t="s">
        <v>527</v>
      </c>
      <c r="H319" s="81" t="s">
        <v>528</v>
      </c>
      <c r="I319" s="87"/>
      <c r="J319" s="87"/>
      <c r="K319" s="87"/>
      <c r="L319" s="87"/>
      <c r="M319" s="406"/>
      <c r="N319" s="87"/>
    </row>
    <row r="320" spans="1:14" ht="12.75">
      <c r="A320" s="255"/>
      <c r="B320" s="251"/>
      <c r="C320" s="251"/>
      <c r="D320" s="251"/>
      <c r="E320" s="251"/>
      <c r="F320" s="251" t="s">
        <v>664</v>
      </c>
      <c r="G320" s="251"/>
      <c r="H320" s="251"/>
      <c r="I320" s="87"/>
      <c r="J320" s="87"/>
      <c r="K320" s="87"/>
      <c r="L320" s="87"/>
      <c r="M320" s="406"/>
      <c r="N320" s="87"/>
    </row>
    <row r="321" spans="1:14" ht="12.75">
      <c r="A321" s="41" t="s">
        <v>72</v>
      </c>
      <c r="B321" s="260">
        <v>2</v>
      </c>
      <c r="C321" s="260">
        <v>3</v>
      </c>
      <c r="D321" s="260">
        <v>4</v>
      </c>
      <c r="E321" s="260">
        <v>5</v>
      </c>
      <c r="F321" s="260">
        <v>6</v>
      </c>
      <c r="G321" s="260">
        <v>7</v>
      </c>
      <c r="H321" s="260">
        <v>8</v>
      </c>
      <c r="I321" s="87"/>
      <c r="J321" s="87"/>
      <c r="K321" s="87"/>
      <c r="L321" s="87"/>
      <c r="M321" s="406"/>
      <c r="N321" s="87"/>
    </row>
    <row r="322" spans="1:14" ht="12.75">
      <c r="A322" s="88"/>
      <c r="B322" s="415"/>
      <c r="C322" s="415"/>
      <c r="D322" s="415"/>
      <c r="E322" s="415"/>
      <c r="F322" s="415"/>
      <c r="G322" s="415"/>
      <c r="H322" s="415"/>
      <c r="I322" s="284"/>
      <c r="J322" s="87"/>
      <c r="K322" s="87"/>
      <c r="L322" s="87"/>
      <c r="M322" s="406"/>
      <c r="N322" s="87"/>
    </row>
    <row r="323" spans="1:14" ht="12.75">
      <c r="A323" s="354" t="s">
        <v>529</v>
      </c>
      <c r="B323" s="281">
        <v>20367.94</v>
      </c>
      <c r="C323" s="281">
        <v>20762.8</v>
      </c>
      <c r="D323" s="281">
        <v>20367.94</v>
      </c>
      <c r="E323" s="281">
        <v>20686.89</v>
      </c>
      <c r="F323" s="281">
        <v>20345.2</v>
      </c>
      <c r="G323" s="281">
        <v>341.69</v>
      </c>
      <c r="H323" s="281">
        <v>1.68</v>
      </c>
      <c r="I323" s="284"/>
      <c r="J323" s="87"/>
      <c r="K323" s="87"/>
      <c r="L323" s="87"/>
      <c r="M323" s="406"/>
      <c r="N323" s="87"/>
    </row>
    <row r="324" spans="1:14" ht="12.75">
      <c r="A324" s="354" t="s">
        <v>530</v>
      </c>
      <c r="B324" s="281">
        <v>10089.37</v>
      </c>
      <c r="C324" s="281">
        <v>10220.43</v>
      </c>
      <c r="D324" s="281">
        <v>10084.64</v>
      </c>
      <c r="E324" s="281">
        <v>10113.06</v>
      </c>
      <c r="F324" s="281">
        <v>10056.87</v>
      </c>
      <c r="G324" s="281">
        <v>56.19</v>
      </c>
      <c r="H324" s="281">
        <v>0.56</v>
      </c>
      <c r="I324" s="438"/>
      <c r="J324" s="296"/>
      <c r="K324" s="87"/>
      <c r="L324" s="87"/>
      <c r="M324" s="406"/>
      <c r="N324" s="87"/>
    </row>
    <row r="325" spans="1:14" ht="12.75">
      <c r="A325" s="354" t="s">
        <v>531</v>
      </c>
      <c r="B325" s="281">
        <v>13980.67</v>
      </c>
      <c r="C325" s="281">
        <v>14124.8</v>
      </c>
      <c r="D325" s="281">
        <v>13848.07</v>
      </c>
      <c r="E325" s="281">
        <v>13884.11</v>
      </c>
      <c r="F325" s="281">
        <v>13896.71</v>
      </c>
      <c r="G325" s="281">
        <v>-12.6</v>
      </c>
      <c r="H325" s="281">
        <v>-0.09</v>
      </c>
      <c r="I325" s="438"/>
      <c r="J325" s="296"/>
      <c r="K325" s="87"/>
      <c r="L325" s="87"/>
      <c r="M325" s="406"/>
      <c r="N325" s="87"/>
    </row>
    <row r="326" spans="1:14" ht="12.75">
      <c r="A326" s="354" t="s">
        <v>532</v>
      </c>
      <c r="B326" s="281">
        <v>11329.85</v>
      </c>
      <c r="C326" s="281">
        <v>11511</v>
      </c>
      <c r="D326" s="281">
        <v>11329.85</v>
      </c>
      <c r="E326" s="281">
        <v>11461.71</v>
      </c>
      <c r="F326" s="281">
        <v>11301.03</v>
      </c>
      <c r="G326" s="281">
        <v>160.68</v>
      </c>
      <c r="H326" s="281">
        <v>1.42</v>
      </c>
      <c r="I326" s="438"/>
      <c r="J326" s="296"/>
      <c r="K326" s="87"/>
      <c r="L326" s="87"/>
      <c r="M326" s="406"/>
      <c r="N326" s="87"/>
    </row>
    <row r="327" spans="1:14" ht="12.75">
      <c r="A327" s="354" t="s">
        <v>533</v>
      </c>
      <c r="B327" s="281">
        <v>2704.8</v>
      </c>
      <c r="C327" s="281">
        <v>2746.16</v>
      </c>
      <c r="D327" s="281">
        <v>2704.8</v>
      </c>
      <c r="E327" s="281">
        <v>2734.32</v>
      </c>
      <c r="F327" s="281">
        <v>2697.92</v>
      </c>
      <c r="G327" s="281">
        <v>36.4</v>
      </c>
      <c r="H327" s="281">
        <v>1.35</v>
      </c>
      <c r="I327" s="296"/>
      <c r="J327" s="296"/>
      <c r="K327" s="87"/>
      <c r="L327" s="87"/>
      <c r="M327" s="406"/>
      <c r="N327" s="87"/>
    </row>
    <row r="328" spans="1:14" ht="12.75">
      <c r="A328" s="354" t="s">
        <v>534</v>
      </c>
      <c r="B328" s="281">
        <v>8770.1</v>
      </c>
      <c r="C328" s="281">
        <v>8888.6</v>
      </c>
      <c r="D328" s="281">
        <v>8770.1</v>
      </c>
      <c r="E328" s="281">
        <v>8850.48</v>
      </c>
      <c r="F328" s="281">
        <v>8746.04</v>
      </c>
      <c r="G328" s="281">
        <v>104.44</v>
      </c>
      <c r="H328" s="281">
        <v>1.19</v>
      </c>
      <c r="I328" s="296"/>
      <c r="J328" s="296"/>
      <c r="K328" s="87"/>
      <c r="L328" s="87"/>
      <c r="M328" s="406"/>
      <c r="N328" s="87"/>
    </row>
    <row r="329" spans="1:14" ht="12.75">
      <c r="A329" s="39" t="s">
        <v>535</v>
      </c>
      <c r="B329" s="281"/>
      <c r="C329" s="281"/>
      <c r="D329" s="281"/>
      <c r="E329" s="281"/>
      <c r="F329" s="281"/>
      <c r="G329" s="281"/>
      <c r="H329" s="281"/>
      <c r="I329" s="296"/>
      <c r="J329" s="296"/>
      <c r="K329" s="87"/>
      <c r="L329" s="87"/>
      <c r="M329" s="406"/>
      <c r="N329" s="87"/>
    </row>
    <row r="330" spans="1:14" ht="12.75">
      <c r="A330" s="354" t="s">
        <v>536</v>
      </c>
      <c r="B330" s="281">
        <v>5745.93</v>
      </c>
      <c r="C330" s="281">
        <v>5786.82</v>
      </c>
      <c r="D330" s="281">
        <v>5668.54</v>
      </c>
      <c r="E330" s="281">
        <v>5687.65</v>
      </c>
      <c r="F330" s="281">
        <v>5729.57</v>
      </c>
      <c r="G330" s="281">
        <v>-41.92</v>
      </c>
      <c r="H330" s="281">
        <v>-0.73</v>
      </c>
      <c r="I330" s="296"/>
      <c r="J330" s="296"/>
      <c r="K330" s="87"/>
      <c r="L330" s="87"/>
      <c r="M330" s="406"/>
      <c r="N330" s="87"/>
    </row>
    <row r="331" spans="1:14" ht="12.75">
      <c r="A331" s="354" t="s">
        <v>537</v>
      </c>
      <c r="B331" s="281">
        <v>11630.47</v>
      </c>
      <c r="C331" s="281">
        <v>11985.68</v>
      </c>
      <c r="D331" s="281">
        <v>11630.47</v>
      </c>
      <c r="E331" s="281">
        <v>11905.06</v>
      </c>
      <c r="F331" s="281">
        <v>11670.48</v>
      </c>
      <c r="G331" s="281">
        <v>234.58</v>
      </c>
      <c r="H331" s="281">
        <v>2.01</v>
      </c>
      <c r="I331" s="296"/>
      <c r="J331" s="296"/>
      <c r="K331" s="87"/>
      <c r="L331" s="87"/>
      <c r="M331" s="406"/>
      <c r="N331" s="87"/>
    </row>
    <row r="332" spans="1:14" ht="12.75">
      <c r="A332" s="354" t="s">
        <v>538</v>
      </c>
      <c r="B332" s="281">
        <v>6746.97</v>
      </c>
      <c r="C332" s="281">
        <v>6880.93</v>
      </c>
      <c r="D332" s="281">
        <v>6731.84</v>
      </c>
      <c r="E332" s="281">
        <v>6767.39</v>
      </c>
      <c r="F332" s="281">
        <v>6765.09</v>
      </c>
      <c r="G332" s="281">
        <v>2.3</v>
      </c>
      <c r="H332" s="281">
        <v>0.03</v>
      </c>
      <c r="I332" s="296"/>
      <c r="J332" s="296"/>
      <c r="K332" s="87"/>
      <c r="L332" s="87"/>
      <c r="M332" s="406"/>
      <c r="N332" s="87"/>
    </row>
    <row r="333" spans="1:14" ht="12.75">
      <c r="A333" s="354" t="s">
        <v>539</v>
      </c>
      <c r="B333" s="281">
        <v>19618.95</v>
      </c>
      <c r="C333" s="281">
        <v>20135.54</v>
      </c>
      <c r="D333" s="281">
        <v>19618.95</v>
      </c>
      <c r="E333" s="281">
        <v>20029.24</v>
      </c>
      <c r="F333" s="281">
        <v>19530.2</v>
      </c>
      <c r="G333" s="281">
        <v>499.04</v>
      </c>
      <c r="H333" s="281">
        <v>2.56</v>
      </c>
      <c r="I333" s="296"/>
      <c r="J333" s="296"/>
      <c r="K333" s="87"/>
      <c r="L333" s="87"/>
      <c r="M333" s="406"/>
      <c r="N333" s="87"/>
    </row>
    <row r="334" spans="1:14" ht="12.75">
      <c r="A334" s="354" t="s">
        <v>540</v>
      </c>
      <c r="B334" s="281">
        <v>2382.26</v>
      </c>
      <c r="C334" s="281">
        <v>2427.61</v>
      </c>
      <c r="D334" s="281">
        <v>2382.26</v>
      </c>
      <c r="E334" s="281">
        <v>2424.39</v>
      </c>
      <c r="F334" s="281">
        <v>2380.01</v>
      </c>
      <c r="G334" s="281">
        <v>44.38</v>
      </c>
      <c r="H334" s="281">
        <v>1.86</v>
      </c>
      <c r="I334" s="296"/>
      <c r="J334" s="296"/>
      <c r="K334" s="87"/>
      <c r="L334" s="87"/>
      <c r="M334" s="406"/>
      <c r="N334" s="87"/>
    </row>
    <row r="335" spans="1:14" ht="12.75">
      <c r="A335" s="354" t="s">
        <v>541</v>
      </c>
      <c r="B335" s="281">
        <v>4399.83</v>
      </c>
      <c r="C335" s="281">
        <v>4439.33</v>
      </c>
      <c r="D335" s="281">
        <v>4382.49</v>
      </c>
      <c r="E335" s="281">
        <v>4394.18</v>
      </c>
      <c r="F335" s="281">
        <v>4397.12</v>
      </c>
      <c r="G335" s="281">
        <v>-2.94</v>
      </c>
      <c r="H335" s="281">
        <v>-0.07</v>
      </c>
      <c r="I335" s="296"/>
      <c r="J335" s="296"/>
      <c r="K335" s="87"/>
      <c r="L335" s="87"/>
      <c r="M335" s="406"/>
      <c r="N335" s="87"/>
    </row>
    <row r="336" spans="1:14" ht="12.75">
      <c r="A336" s="354" t="s">
        <v>189</v>
      </c>
      <c r="B336" s="281">
        <v>4348.12</v>
      </c>
      <c r="C336" s="281">
        <v>4397.8</v>
      </c>
      <c r="D336" s="281">
        <v>4306.93</v>
      </c>
      <c r="E336" s="281">
        <v>4319.14</v>
      </c>
      <c r="F336" s="281">
        <v>4363.63</v>
      </c>
      <c r="G336" s="281">
        <v>-44.49</v>
      </c>
      <c r="H336" s="281">
        <v>-1.02</v>
      </c>
      <c r="I336" s="296"/>
      <c r="J336" s="296"/>
      <c r="K336" s="87"/>
      <c r="L336" s="87"/>
      <c r="M336" s="406"/>
      <c r="N336" s="87"/>
    </row>
    <row r="337" spans="1:14" ht="12.75">
      <c r="A337" s="354" t="s">
        <v>542</v>
      </c>
      <c r="B337" s="281">
        <v>20184.41</v>
      </c>
      <c r="C337" s="281">
        <v>20494.62</v>
      </c>
      <c r="D337" s="281">
        <v>20157.75</v>
      </c>
      <c r="E337" s="281">
        <v>20297.51</v>
      </c>
      <c r="F337" s="281">
        <v>19998.17</v>
      </c>
      <c r="G337" s="281">
        <v>299.34</v>
      </c>
      <c r="H337" s="281">
        <v>1.5</v>
      </c>
      <c r="I337" s="296"/>
      <c r="J337" s="296"/>
      <c r="K337" s="87"/>
      <c r="L337" s="87"/>
      <c r="M337" s="406"/>
      <c r="N337" s="87"/>
    </row>
    <row r="338" spans="1:14" ht="12.75">
      <c r="A338" s="354" t="s">
        <v>543</v>
      </c>
      <c r="B338" s="281">
        <v>13677.11</v>
      </c>
      <c r="C338" s="281">
        <v>14023.78</v>
      </c>
      <c r="D338" s="281">
        <v>13677.11</v>
      </c>
      <c r="E338" s="281">
        <v>13917.04</v>
      </c>
      <c r="F338" s="281">
        <v>13602.26</v>
      </c>
      <c r="G338" s="281">
        <v>314.78</v>
      </c>
      <c r="H338" s="281">
        <v>2.31</v>
      </c>
      <c r="I338" s="296"/>
      <c r="J338" s="296"/>
      <c r="K338" s="87"/>
      <c r="L338" s="87"/>
      <c r="M338" s="406"/>
      <c r="N338" s="87"/>
    </row>
    <row r="339" spans="1:14" ht="12.75">
      <c r="A339" s="354" t="s">
        <v>544</v>
      </c>
      <c r="B339" s="281">
        <v>4836.45</v>
      </c>
      <c r="C339" s="281">
        <v>4879.29</v>
      </c>
      <c r="D339" s="281">
        <v>4820.43</v>
      </c>
      <c r="E339" s="281">
        <v>4843.02</v>
      </c>
      <c r="F339" s="281">
        <v>4806.12</v>
      </c>
      <c r="G339" s="281">
        <v>36.9</v>
      </c>
      <c r="H339" s="281">
        <v>0.77</v>
      </c>
      <c r="I339" s="296"/>
      <c r="J339" s="296"/>
      <c r="K339" s="87"/>
      <c r="L339" s="87"/>
      <c r="M339" s="406"/>
      <c r="N339" s="87"/>
    </row>
    <row r="340" spans="1:14" ht="12.75">
      <c r="A340" s="354" t="s">
        <v>545</v>
      </c>
      <c r="B340" s="281">
        <v>11056.43</v>
      </c>
      <c r="C340" s="281">
        <v>11205.38</v>
      </c>
      <c r="D340" s="281">
        <v>11051.87</v>
      </c>
      <c r="E340" s="281">
        <v>11092.67</v>
      </c>
      <c r="F340" s="281">
        <v>11010.92</v>
      </c>
      <c r="G340" s="281">
        <v>81.75</v>
      </c>
      <c r="H340" s="281">
        <v>0.74</v>
      </c>
      <c r="I340" s="296"/>
      <c r="J340" s="296"/>
      <c r="K340" s="87"/>
      <c r="L340" s="87"/>
      <c r="M340" s="406"/>
      <c r="N340" s="87"/>
    </row>
    <row r="341" spans="1:14" ht="12.75">
      <c r="A341" s="354" t="s">
        <v>546</v>
      </c>
      <c r="B341" s="281">
        <v>13267.06</v>
      </c>
      <c r="C341" s="281">
        <v>13455.47</v>
      </c>
      <c r="D341" s="281">
        <v>13251.05</v>
      </c>
      <c r="E341" s="281">
        <v>13285.29</v>
      </c>
      <c r="F341" s="281">
        <v>13245.82</v>
      </c>
      <c r="G341" s="281">
        <v>39.47</v>
      </c>
      <c r="H341" s="281">
        <v>0.3</v>
      </c>
      <c r="I341" s="296"/>
      <c r="J341" s="296"/>
      <c r="K341" s="87"/>
      <c r="L341" s="87"/>
      <c r="M341" s="406"/>
      <c r="N341" s="87"/>
    </row>
    <row r="342" spans="1:14" ht="12.75">
      <c r="A342" s="354" t="s">
        <v>547</v>
      </c>
      <c r="B342" s="281">
        <v>3902.66</v>
      </c>
      <c r="C342" s="281">
        <v>3933.89</v>
      </c>
      <c r="D342" s="281">
        <v>3897.03</v>
      </c>
      <c r="E342" s="281">
        <v>3911.51</v>
      </c>
      <c r="F342" s="281">
        <v>3903.74</v>
      </c>
      <c r="G342" s="281">
        <v>7.77</v>
      </c>
      <c r="H342" s="281">
        <v>0.2</v>
      </c>
      <c r="I342" s="438"/>
      <c r="J342" s="296"/>
      <c r="K342" s="87"/>
      <c r="L342" s="87"/>
      <c r="M342" s="406"/>
      <c r="N342" s="87"/>
    </row>
    <row r="343" spans="1:14" ht="12.75">
      <c r="A343" s="39" t="s">
        <v>548</v>
      </c>
      <c r="B343" s="281"/>
      <c r="C343" s="281"/>
      <c r="D343" s="281"/>
      <c r="E343" s="281"/>
      <c r="F343" s="281"/>
      <c r="G343" s="281"/>
      <c r="H343" s="281"/>
      <c r="I343" s="438"/>
      <c r="J343" s="296"/>
      <c r="K343" s="87"/>
      <c r="L343" s="87"/>
      <c r="M343" s="406"/>
      <c r="N343" s="87"/>
    </row>
    <row r="344" spans="1:14" ht="12.75">
      <c r="A344" s="354" t="s">
        <v>549</v>
      </c>
      <c r="B344" s="281">
        <v>4244.18</v>
      </c>
      <c r="C344" s="281">
        <v>4336.91</v>
      </c>
      <c r="D344" s="281">
        <v>4244.18</v>
      </c>
      <c r="E344" s="281">
        <v>4319.96</v>
      </c>
      <c r="F344" s="281">
        <v>4238.15</v>
      </c>
      <c r="G344" s="281">
        <v>81.81</v>
      </c>
      <c r="H344" s="281">
        <v>1.93</v>
      </c>
      <c r="I344" s="438"/>
      <c r="J344" s="296"/>
      <c r="K344" s="87"/>
      <c r="L344" s="87"/>
      <c r="M344" s="406"/>
      <c r="N344" s="87"/>
    </row>
    <row r="345" spans="1:14" ht="12.75">
      <c r="A345" s="354" t="s">
        <v>550</v>
      </c>
      <c r="B345" s="281">
        <v>2974.8</v>
      </c>
      <c r="C345" s="281">
        <v>3029.67</v>
      </c>
      <c r="D345" s="281">
        <v>2974.8</v>
      </c>
      <c r="E345" s="281">
        <v>3015.93</v>
      </c>
      <c r="F345" s="281">
        <v>2966.33</v>
      </c>
      <c r="G345" s="281">
        <v>49.6</v>
      </c>
      <c r="H345" s="281">
        <v>1.67</v>
      </c>
      <c r="I345" s="438"/>
      <c r="J345" s="296"/>
      <c r="K345" s="87"/>
      <c r="L345" s="87"/>
      <c r="M345" s="406"/>
      <c r="N345" s="87"/>
    </row>
    <row r="346" spans="1:14" ht="12.75">
      <c r="A346" s="354" t="s">
        <v>551</v>
      </c>
      <c r="B346" s="281">
        <v>1142.94</v>
      </c>
      <c r="C346" s="281">
        <v>1163.23</v>
      </c>
      <c r="D346" s="281">
        <v>1142.94</v>
      </c>
      <c r="E346" s="281">
        <v>1157.92</v>
      </c>
      <c r="F346" s="281">
        <v>1139.69</v>
      </c>
      <c r="G346" s="281">
        <v>18.23</v>
      </c>
      <c r="H346" s="281">
        <v>1.6</v>
      </c>
      <c r="I346" s="284"/>
      <c r="J346" s="87"/>
      <c r="K346" s="87"/>
      <c r="L346" s="87"/>
      <c r="M346" s="406"/>
      <c r="N346" s="87"/>
    </row>
    <row r="347" spans="1:14" ht="12.75">
      <c r="A347" s="255"/>
      <c r="B347" s="331"/>
      <c r="C347" s="331"/>
      <c r="D347" s="331"/>
      <c r="E347" s="331"/>
      <c r="F347" s="331"/>
      <c r="G347" s="439"/>
      <c r="H347" s="439"/>
      <c r="I347" s="284"/>
      <c r="J347" s="87"/>
      <c r="K347" s="87"/>
      <c r="L347" s="87"/>
      <c r="M347" s="406"/>
      <c r="N347" s="87"/>
    </row>
    <row r="348" spans="1:14" ht="12.75">
      <c r="A348" s="285" t="s">
        <v>552</v>
      </c>
      <c r="B348" s="280"/>
      <c r="C348" s="280"/>
      <c r="D348" s="280"/>
      <c r="E348" s="280"/>
      <c r="F348" s="280"/>
      <c r="G348" s="280"/>
      <c r="H348" s="280"/>
      <c r="I348" s="284"/>
      <c r="J348" s="87"/>
      <c r="K348" s="87"/>
      <c r="L348" s="87"/>
      <c r="M348" s="406"/>
      <c r="N348" s="87"/>
    </row>
    <row r="349" spans="1:14" ht="12.75">
      <c r="A349" t="s">
        <v>553</v>
      </c>
      <c r="B349" s="280"/>
      <c r="C349" s="280"/>
      <c r="D349" s="280"/>
      <c r="E349" s="280"/>
      <c r="F349" s="280"/>
      <c r="G349" s="280"/>
      <c r="H349" s="280"/>
      <c r="I349" s="284"/>
      <c r="J349" s="87"/>
      <c r="K349" s="87"/>
      <c r="L349" s="87"/>
      <c r="M349" s="406"/>
      <c r="N349" s="87"/>
    </row>
    <row r="350" spans="1:14" ht="12.75">
      <c r="A350" s="299" t="s">
        <v>554</v>
      </c>
      <c r="B350" s="280"/>
      <c r="C350" s="280"/>
      <c r="D350" s="280"/>
      <c r="E350" s="280"/>
      <c r="F350" s="280"/>
      <c r="G350" s="280"/>
      <c r="H350" s="280"/>
      <c r="I350" s="284"/>
      <c r="J350" s="87"/>
      <c r="K350" s="87"/>
      <c r="L350" s="87"/>
      <c r="M350" s="406"/>
      <c r="N350" s="87"/>
    </row>
    <row r="351" spans="1:14" ht="12.75">
      <c r="A351" s="300" t="s">
        <v>555</v>
      </c>
      <c r="B351" s="87"/>
      <c r="C351" s="255"/>
      <c r="D351" s="255"/>
      <c r="E351" s="87"/>
      <c r="F351" s="87"/>
      <c r="G351" s="87"/>
      <c r="H351" s="87"/>
      <c r="I351" s="78"/>
      <c r="J351" s="87"/>
      <c r="K351" s="87"/>
      <c r="L351" s="87"/>
      <c r="M351" s="406"/>
      <c r="N351" s="87"/>
    </row>
    <row r="352" spans="1:14" ht="12.75">
      <c r="A352" s="332" t="s">
        <v>556</v>
      </c>
      <c r="B352" s="375"/>
      <c r="C352" s="440"/>
      <c r="D352" s="276" t="s">
        <v>668</v>
      </c>
      <c r="E352" s="375"/>
      <c r="F352" s="375"/>
      <c r="G352" s="375"/>
      <c r="H352" s="375"/>
      <c r="I352" s="441"/>
      <c r="J352" s="87"/>
      <c r="K352" s="87"/>
      <c r="L352" s="87"/>
      <c r="M352" s="406"/>
      <c r="N352" s="87"/>
    </row>
    <row r="353" spans="1:14" ht="12.75">
      <c r="A353" s="456" t="s">
        <v>669</v>
      </c>
      <c r="B353" s="456"/>
      <c r="C353" s="456"/>
      <c r="D353" s="456"/>
      <c r="E353" s="456"/>
      <c r="F353" s="456"/>
      <c r="G353" s="456"/>
      <c r="H353" s="456"/>
      <c r="I353" s="456"/>
      <c r="J353" s="277"/>
      <c r="K353" s="277"/>
      <c r="L353" s="277"/>
      <c r="M353" s="442"/>
      <c r="N353" s="277"/>
    </row>
    <row r="354" spans="1:14" ht="12.75">
      <c r="A354" s="107" t="s">
        <v>670</v>
      </c>
      <c r="C354" s="107"/>
      <c r="D354" s="107"/>
      <c r="E354" s="107"/>
      <c r="F354" s="107"/>
      <c r="G354" s="107"/>
      <c r="H354" s="107"/>
      <c r="J354" s="122"/>
      <c r="K354" s="122"/>
      <c r="L354" s="87"/>
      <c r="M354" s="406"/>
      <c r="N354" s="87"/>
    </row>
    <row r="355" spans="1:14" ht="12.75">
      <c r="A355" s="5"/>
      <c r="B355" s="5"/>
      <c r="C355" s="5"/>
      <c r="D355" s="5"/>
      <c r="E355" s="255"/>
      <c r="F355" s="391"/>
      <c r="G355" s="5"/>
      <c r="H355" s="5"/>
      <c r="L355" s="87"/>
      <c r="M355" s="406"/>
      <c r="N355" s="87"/>
    </row>
    <row r="356" spans="1:14" ht="12.75">
      <c r="A356" s="255"/>
      <c r="B356" s="361"/>
      <c r="C356" s="391"/>
      <c r="D356" s="255"/>
      <c r="E356" s="255"/>
      <c r="F356" s="330"/>
      <c r="G356" s="330" t="s">
        <v>667</v>
      </c>
      <c r="H356" s="330"/>
      <c r="I356" s="107"/>
      <c r="J356" s="87"/>
      <c r="K356" s="87"/>
      <c r="L356" s="87"/>
      <c r="M356" s="406"/>
      <c r="N356" s="87"/>
    </row>
    <row r="357" spans="1:14" ht="12.75">
      <c r="A357" s="306" t="s">
        <v>557</v>
      </c>
      <c r="B357" s="368">
        <v>23686.18</v>
      </c>
      <c r="C357" s="277"/>
      <c r="D357" s="361"/>
      <c r="E357" s="361"/>
      <c r="F357" s="361"/>
      <c r="G357" s="361"/>
      <c r="H357" s="361"/>
      <c r="I357" s="361"/>
      <c r="J357" s="87"/>
      <c r="K357" s="87"/>
      <c r="L357" s="87"/>
      <c r="M357" s="406"/>
      <c r="N357" s="87"/>
    </row>
    <row r="358" spans="1:14" ht="12.75">
      <c r="A358" s="306" t="s">
        <v>558</v>
      </c>
      <c r="B358" s="314">
        <v>9789.22</v>
      </c>
      <c r="D358" s="361"/>
      <c r="E358" s="361"/>
      <c r="F358" s="361"/>
      <c r="G358" s="361"/>
      <c r="H358" s="361"/>
      <c r="I358" s="361"/>
      <c r="J358" s="87"/>
      <c r="K358" s="87"/>
      <c r="L358" s="87"/>
      <c r="M358" s="406"/>
      <c r="N358" s="87"/>
    </row>
    <row r="359" spans="1:14" ht="12.75">
      <c r="A359" s="306" t="s">
        <v>559</v>
      </c>
      <c r="B359" s="314">
        <v>6538489</v>
      </c>
      <c r="C359" s="361"/>
      <c r="D359" s="361"/>
      <c r="E359" s="361"/>
      <c r="F359" s="361"/>
      <c r="G359" s="361"/>
      <c r="H359" s="361"/>
      <c r="I359" s="361"/>
      <c r="J359" s="87"/>
      <c r="K359" s="87"/>
      <c r="L359" s="87"/>
      <c r="M359" s="406"/>
      <c r="N359" s="87"/>
    </row>
    <row r="360" spans="1:14" ht="12.75">
      <c r="A360" s="316" t="s">
        <v>560</v>
      </c>
      <c r="B360" s="369">
        <v>6742692</v>
      </c>
      <c r="C360" s="340"/>
      <c r="D360" s="361"/>
      <c r="E360" s="340"/>
      <c r="F360" s="340"/>
      <c r="G360" s="340"/>
      <c r="H360" s="284"/>
      <c r="I360" s="284"/>
      <c r="J360" s="87"/>
      <c r="K360" s="87"/>
      <c r="L360" s="87"/>
      <c r="M360" s="406"/>
      <c r="N360" s="87"/>
    </row>
    <row r="361" spans="1:14" ht="12.75">
      <c r="A361" s="300" t="s">
        <v>572</v>
      </c>
      <c r="B361" s="340"/>
      <c r="C361" s="340"/>
      <c r="D361" s="361"/>
      <c r="E361" s="340"/>
      <c r="F361" s="340"/>
      <c r="G361" s="340"/>
      <c r="H361" s="284"/>
      <c r="I361" s="284"/>
      <c r="J361" s="87"/>
      <c r="K361" s="87"/>
      <c r="L361" s="87"/>
      <c r="M361" s="406"/>
      <c r="N361" s="87"/>
    </row>
    <row r="362" spans="1:14" ht="12.75">
      <c r="A362" s="395"/>
      <c r="B362" s="340"/>
      <c r="C362" s="340"/>
      <c r="D362" s="361"/>
      <c r="E362" s="340"/>
      <c r="F362" s="340"/>
      <c r="G362" s="340"/>
      <c r="H362" s="284"/>
      <c r="I362" s="284"/>
      <c r="J362" s="87"/>
      <c r="K362" s="87"/>
      <c r="L362" s="87"/>
      <c r="M362" s="406"/>
      <c r="N362" s="87"/>
    </row>
    <row r="363" spans="1:14" ht="12.75">
      <c r="A363" s="431"/>
      <c r="B363" s="432"/>
      <c r="C363" s="432"/>
      <c r="D363" s="432"/>
      <c r="E363" s="432"/>
      <c r="F363" s="432"/>
      <c r="G363" s="432"/>
      <c r="H363" s="284"/>
      <c r="I363" s="87"/>
      <c r="J363" s="87"/>
      <c r="K363" s="87"/>
      <c r="L363" s="87"/>
      <c r="M363" s="406"/>
      <c r="N363" s="87"/>
    </row>
    <row r="364" spans="1:14" ht="12.75">
      <c r="A364" s="396" t="s">
        <v>521</v>
      </c>
      <c r="B364" s="397" t="s">
        <v>561</v>
      </c>
      <c r="C364" s="397" t="s">
        <v>522</v>
      </c>
      <c r="D364" s="397" t="s">
        <v>523</v>
      </c>
      <c r="E364" s="397" t="s">
        <v>524</v>
      </c>
      <c r="F364" s="397" t="s">
        <v>525</v>
      </c>
      <c r="G364" s="397" t="s">
        <v>562</v>
      </c>
      <c r="H364" s="87"/>
      <c r="I364" s="87"/>
      <c r="J364" s="87"/>
      <c r="K364" s="87"/>
      <c r="L364" s="87"/>
      <c r="M364" s="406"/>
      <c r="N364" s="87"/>
    </row>
    <row r="365" spans="1:14" ht="12.75">
      <c r="A365" s="374"/>
      <c r="H365" s="87"/>
      <c r="I365" s="87"/>
      <c r="J365" s="87"/>
      <c r="K365" s="87"/>
      <c r="L365" s="87"/>
      <c r="M365" s="406"/>
      <c r="N365" s="87"/>
    </row>
    <row r="366" spans="1:14" ht="12.75">
      <c r="A366" s="107" t="s">
        <v>563</v>
      </c>
      <c r="B366" s="324">
        <v>6178.55</v>
      </c>
      <c r="C366" s="324">
        <v>6179.1</v>
      </c>
      <c r="D366" s="324">
        <v>6300.05</v>
      </c>
      <c r="E366" s="324">
        <v>6179.1</v>
      </c>
      <c r="F366" s="324">
        <v>6274.3</v>
      </c>
      <c r="G366" s="324">
        <v>95.75</v>
      </c>
      <c r="H366" s="434"/>
      <c r="I366" s="430"/>
      <c r="J366" s="87"/>
      <c r="K366" s="87"/>
      <c r="L366" s="87"/>
      <c r="M366" s="406"/>
      <c r="N366" s="87"/>
    </row>
    <row r="367" spans="1:14" ht="12.75">
      <c r="A367" s="107" t="s">
        <v>564</v>
      </c>
      <c r="B367" s="324">
        <v>4616.85</v>
      </c>
      <c r="C367" s="324">
        <v>4616.35</v>
      </c>
      <c r="D367" s="324">
        <v>4654.25</v>
      </c>
      <c r="E367" s="324">
        <v>4581.45</v>
      </c>
      <c r="F367" s="324">
        <v>4592.5</v>
      </c>
      <c r="G367" s="324">
        <v>-24.35</v>
      </c>
      <c r="H367" s="434"/>
      <c r="I367" s="430"/>
      <c r="J367" s="87"/>
      <c r="K367" s="87"/>
      <c r="L367" s="87"/>
      <c r="M367" s="406"/>
      <c r="N367" s="87"/>
    </row>
    <row r="368" spans="1:14" ht="12.75">
      <c r="A368" s="107" t="s">
        <v>565</v>
      </c>
      <c r="B368" s="324">
        <v>12980.95</v>
      </c>
      <c r="C368" s="324">
        <v>13008.85</v>
      </c>
      <c r="D368" s="324">
        <v>13209.35</v>
      </c>
      <c r="E368" s="324">
        <v>13008.85</v>
      </c>
      <c r="F368" s="324">
        <v>13069.45</v>
      </c>
      <c r="G368" s="324">
        <v>88.5</v>
      </c>
      <c r="H368" s="281"/>
      <c r="I368" s="433"/>
      <c r="J368" s="87"/>
      <c r="K368" s="87"/>
      <c r="L368" s="87"/>
      <c r="M368" s="406"/>
      <c r="N368" s="87"/>
    </row>
    <row r="369" spans="1:14" ht="12.75">
      <c r="A369" s="107" t="s">
        <v>566</v>
      </c>
      <c r="B369" s="324">
        <v>5435.05</v>
      </c>
      <c r="C369" s="324">
        <v>5444.55</v>
      </c>
      <c r="D369" s="324">
        <v>5553.2</v>
      </c>
      <c r="E369" s="324">
        <v>5444.55</v>
      </c>
      <c r="F369" s="324">
        <v>5528.4</v>
      </c>
      <c r="G369" s="324">
        <v>93.35</v>
      </c>
      <c r="H369" s="434"/>
      <c r="I369" s="430"/>
      <c r="J369" s="87"/>
      <c r="K369" s="87"/>
      <c r="L369" s="87"/>
      <c r="M369" s="406"/>
      <c r="N369" s="87"/>
    </row>
    <row r="370" spans="1:14" ht="12.75">
      <c r="A370" s="107" t="s">
        <v>567</v>
      </c>
      <c r="B370" s="324">
        <v>10100.7</v>
      </c>
      <c r="C370" s="324">
        <v>10288.05</v>
      </c>
      <c r="D370" s="324">
        <v>10326.25</v>
      </c>
      <c r="E370" s="324">
        <v>10120.9</v>
      </c>
      <c r="F370" s="324">
        <v>10233.2</v>
      </c>
      <c r="G370" s="324">
        <v>132.5</v>
      </c>
      <c r="H370" s="281"/>
      <c r="I370" s="433"/>
      <c r="J370" s="87"/>
      <c r="K370" s="87"/>
      <c r="L370" s="87"/>
      <c r="M370" s="406"/>
      <c r="N370" s="87"/>
    </row>
    <row r="371" spans="1:14" ht="12.75">
      <c r="A371" s="107" t="s">
        <v>568</v>
      </c>
      <c r="B371" s="324">
        <v>9581.8</v>
      </c>
      <c r="C371" s="324">
        <v>9665.65</v>
      </c>
      <c r="D371" s="324">
        <v>9693.05</v>
      </c>
      <c r="E371" s="324">
        <v>9610.95</v>
      </c>
      <c r="F371" s="324">
        <v>9637.15</v>
      </c>
      <c r="G371" s="324">
        <v>55.35</v>
      </c>
      <c r="H371" s="434"/>
      <c r="I371" s="430"/>
      <c r="J371" s="87"/>
      <c r="K371" s="87"/>
      <c r="L371" s="87"/>
      <c r="M371" s="406"/>
      <c r="N371" s="87"/>
    </row>
    <row r="372" spans="1:14" ht="12.75">
      <c r="A372" s="107" t="s">
        <v>569</v>
      </c>
      <c r="B372" s="326">
        <v>5442.2</v>
      </c>
      <c r="C372" s="326">
        <v>5488.75</v>
      </c>
      <c r="D372" s="326">
        <v>5527.8</v>
      </c>
      <c r="E372" s="326">
        <v>5484.95</v>
      </c>
      <c r="F372" s="326">
        <v>5502.6</v>
      </c>
      <c r="G372" s="326">
        <v>60.4</v>
      </c>
      <c r="H372" s="434"/>
      <c r="I372" s="430"/>
      <c r="J372" s="87"/>
      <c r="K372" s="87"/>
      <c r="L372" s="87"/>
      <c r="M372" s="406"/>
      <c r="N372" s="87"/>
    </row>
    <row r="373" spans="1:14" ht="12.75">
      <c r="A373" s="107" t="s">
        <v>570</v>
      </c>
      <c r="B373" s="326">
        <v>6118.35</v>
      </c>
      <c r="C373" s="326">
        <v>6139.35</v>
      </c>
      <c r="D373" s="326">
        <v>6230.45</v>
      </c>
      <c r="E373" s="326">
        <v>6139.35</v>
      </c>
      <c r="F373" s="326">
        <v>6204.75</v>
      </c>
      <c r="G373" s="326">
        <v>86.4</v>
      </c>
      <c r="H373" s="434"/>
      <c r="I373" s="430"/>
      <c r="J373" s="87"/>
      <c r="K373" s="87"/>
      <c r="L373" s="87"/>
      <c r="M373" s="406"/>
      <c r="N373" s="87"/>
    </row>
    <row r="374" spans="1:14" ht="12.75">
      <c r="A374" s="107" t="s">
        <v>571</v>
      </c>
      <c r="B374" s="326">
        <v>3931.3</v>
      </c>
      <c r="C374" s="326">
        <v>3937.25</v>
      </c>
      <c r="D374" s="326">
        <v>3994.95</v>
      </c>
      <c r="E374" s="326">
        <v>3937.25</v>
      </c>
      <c r="F374" s="326">
        <v>3966.75</v>
      </c>
      <c r="G374" s="326">
        <v>35.45</v>
      </c>
      <c r="H374" s="277"/>
      <c r="I374" s="277"/>
      <c r="J374" s="87"/>
      <c r="K374" s="87"/>
      <c r="L374" s="87"/>
      <c r="M374" s="406"/>
      <c r="N374" s="87"/>
    </row>
    <row r="375" spans="1:14" ht="12.75">
      <c r="A375" s="87"/>
      <c r="B375" s="277"/>
      <c r="C375" s="277"/>
      <c r="D375" s="277"/>
      <c r="E375" s="277"/>
      <c r="F375" s="277"/>
      <c r="G375" s="277"/>
      <c r="H375" s="277"/>
      <c r="I375" s="277"/>
      <c r="J375" s="87"/>
      <c r="K375" s="87"/>
      <c r="L375" s="87"/>
      <c r="M375" s="406"/>
      <c r="N375" s="87"/>
    </row>
    <row r="376" spans="1:14" ht="12.75">
      <c r="A376" s="87"/>
      <c r="B376" s="277"/>
      <c r="C376" s="255"/>
      <c r="D376" s="277"/>
      <c r="E376" s="277"/>
      <c r="F376" s="277"/>
      <c r="G376" s="277"/>
      <c r="H376" s="277"/>
      <c r="I376" s="277"/>
      <c r="J376" s="87"/>
      <c r="K376" s="87"/>
      <c r="L376" s="87"/>
      <c r="M376" s="406"/>
      <c r="N376" s="87"/>
    </row>
    <row r="377" spans="1:14" ht="12.75">
      <c r="A377" s="332" t="s">
        <v>573</v>
      </c>
      <c r="B377" s="375"/>
      <c r="C377" s="276"/>
      <c r="D377" s="276" t="s">
        <v>668</v>
      </c>
      <c r="E377" s="367"/>
      <c r="F377" s="367"/>
      <c r="G377" s="367"/>
      <c r="H377" s="367"/>
      <c r="I377" s="367"/>
      <c r="J377" s="87"/>
      <c r="K377" s="87"/>
      <c r="L377" s="87"/>
      <c r="M377" s="406"/>
      <c r="N377" s="87"/>
    </row>
    <row r="378" spans="1:14" ht="12.75">
      <c r="A378" s="253"/>
      <c r="B378" s="341"/>
      <c r="C378" s="341"/>
      <c r="D378" s="341"/>
      <c r="E378" s="341"/>
      <c r="F378" s="341"/>
      <c r="G378" s="341"/>
      <c r="H378" s="330"/>
      <c r="I378" s="330"/>
      <c r="J378" s="87"/>
      <c r="K378" s="87"/>
      <c r="L378" s="87"/>
      <c r="M378" s="406"/>
      <c r="N378" s="87"/>
    </row>
    <row r="379" spans="1:14" ht="12.75">
      <c r="A379" s="42" t="s">
        <v>348</v>
      </c>
      <c r="B379" s="81" t="s">
        <v>574</v>
      </c>
      <c r="C379" s="335" t="s">
        <v>575</v>
      </c>
      <c r="D379" s="81" t="s">
        <v>576</v>
      </c>
      <c r="E379" s="87"/>
      <c r="F379" s="336" t="s">
        <v>577</v>
      </c>
      <c r="G379" s="81" t="s">
        <v>574</v>
      </c>
      <c r="H379" s="81" t="s">
        <v>578</v>
      </c>
      <c r="I379" s="81" t="s">
        <v>579</v>
      </c>
      <c r="J379" s="87"/>
      <c r="K379" s="87"/>
      <c r="L379" s="87"/>
      <c r="M379" s="406"/>
      <c r="N379" s="87"/>
    </row>
    <row r="380" spans="1:14" ht="12.75">
      <c r="A380" s="277"/>
      <c r="B380" s="287" t="s">
        <v>580</v>
      </c>
      <c r="C380" s="100" t="s">
        <v>272</v>
      </c>
      <c r="D380" s="287" t="s">
        <v>580</v>
      </c>
      <c r="E380" s="277"/>
      <c r="F380" s="87"/>
      <c r="G380" s="337" t="s">
        <v>581</v>
      </c>
      <c r="H380" s="337" t="s">
        <v>582</v>
      </c>
      <c r="I380" s="338" t="s">
        <v>581</v>
      </c>
      <c r="J380" s="87"/>
      <c r="K380" s="87"/>
      <c r="L380" s="87"/>
      <c r="M380" s="406"/>
      <c r="N380" s="87"/>
    </row>
    <row r="381" spans="1:14" ht="12.75">
      <c r="A381" s="255"/>
      <c r="B381" s="79"/>
      <c r="C381" s="340" t="s">
        <v>583</v>
      </c>
      <c r="D381" s="79"/>
      <c r="E381" s="277"/>
      <c r="F381" s="255"/>
      <c r="G381" s="341"/>
      <c r="H381" s="330"/>
      <c r="I381" s="330"/>
      <c r="J381" s="87"/>
      <c r="K381" s="87"/>
      <c r="L381" s="87"/>
      <c r="M381" s="406"/>
      <c r="N381" s="87"/>
    </row>
    <row r="382" spans="1:14" ht="12.75">
      <c r="A382" s="210" t="s">
        <v>72</v>
      </c>
      <c r="B382" s="377">
        <v>2</v>
      </c>
      <c r="C382" s="377">
        <v>3</v>
      </c>
      <c r="D382" s="377">
        <v>4</v>
      </c>
      <c r="E382" s="375"/>
      <c r="F382" s="258">
        <v>5</v>
      </c>
      <c r="G382" s="347">
        <v>6</v>
      </c>
      <c r="H382" s="347">
        <v>7</v>
      </c>
      <c r="I382" s="347">
        <v>8</v>
      </c>
      <c r="J382" s="87"/>
      <c r="K382" s="87"/>
      <c r="L382" s="87"/>
      <c r="M382" s="406"/>
      <c r="N382" s="87"/>
    </row>
    <row r="383" spans="1:14" ht="12.75">
      <c r="A383" s="279"/>
      <c r="B383" s="377"/>
      <c r="C383" s="377"/>
      <c r="D383" s="377"/>
      <c r="E383" s="277"/>
      <c r="F383" s="279"/>
      <c r="G383" s="347"/>
      <c r="H383" s="435"/>
      <c r="I383" s="353"/>
      <c r="J383" s="87"/>
      <c r="K383" s="87"/>
      <c r="L383" s="87"/>
      <c r="M383" s="406"/>
      <c r="N383" s="87"/>
    </row>
    <row r="384" spans="1:14" ht="12.75">
      <c r="A384" t="s">
        <v>584</v>
      </c>
      <c r="B384" s="267">
        <v>0</v>
      </c>
      <c r="C384" s="267">
        <v>100883</v>
      </c>
      <c r="D384" s="267">
        <v>105</v>
      </c>
      <c r="E384" s="398"/>
      <c r="F384" s="207" t="s">
        <v>585</v>
      </c>
      <c r="G384" s="267">
        <v>0</v>
      </c>
      <c r="H384" s="267">
        <v>1201994</v>
      </c>
      <c r="I384" s="267">
        <v>380.26</v>
      </c>
      <c r="J384" s="87"/>
      <c r="K384" s="87"/>
      <c r="L384" s="87"/>
      <c r="M384" s="406"/>
      <c r="N384" s="87"/>
    </row>
    <row r="385" spans="1:14" ht="12.75">
      <c r="A385" s="87"/>
      <c r="B385" s="267"/>
      <c r="C385" s="267"/>
      <c r="D385" s="267"/>
      <c r="E385" s="207"/>
      <c r="F385" s="399"/>
      <c r="G385" s="207"/>
      <c r="H385" s="207"/>
      <c r="I385" s="207"/>
      <c r="J385" s="380"/>
      <c r="K385" s="380"/>
      <c r="L385" s="87"/>
      <c r="M385" s="406"/>
      <c r="N385" s="87"/>
    </row>
    <row r="386" spans="1:14" ht="12.75">
      <c r="A386" t="s">
        <v>373</v>
      </c>
      <c r="B386" s="207">
        <v>0</v>
      </c>
      <c r="C386" s="267">
        <v>18812</v>
      </c>
      <c r="D386" s="267">
        <v>85</v>
      </c>
      <c r="E386" s="207"/>
      <c r="F386" s="207" t="s">
        <v>373</v>
      </c>
      <c r="G386" s="267">
        <v>0</v>
      </c>
      <c r="H386" s="267">
        <v>4797159</v>
      </c>
      <c r="I386" s="207">
        <v>23558.7</v>
      </c>
      <c r="J386" s="380"/>
      <c r="K386" s="380"/>
      <c r="L386" s="87"/>
      <c r="M386" s="406"/>
      <c r="N386" s="87"/>
    </row>
    <row r="387" spans="1:14" ht="12.75">
      <c r="A387" s="87"/>
      <c r="B387" s="267"/>
      <c r="C387" s="267"/>
      <c r="D387" s="267"/>
      <c r="E387" s="207"/>
      <c r="F387" s="399"/>
      <c r="G387" s="207"/>
      <c r="H387" s="207"/>
      <c r="I387" s="207"/>
      <c r="J387" s="380"/>
      <c r="K387" s="380"/>
      <c r="L387" s="87"/>
      <c r="M387" s="406"/>
      <c r="N387" s="87"/>
    </row>
    <row r="388" spans="1:14" ht="12.75">
      <c r="A388" t="s">
        <v>586</v>
      </c>
      <c r="B388" s="267">
        <f>+B389+B390</f>
        <v>0</v>
      </c>
      <c r="C388" s="267">
        <f>+C389+C390</f>
        <v>0</v>
      </c>
      <c r="D388" s="267">
        <f>+D389+D390</f>
        <v>0</v>
      </c>
      <c r="E388" s="207"/>
      <c r="F388" s="207" t="s">
        <v>587</v>
      </c>
      <c r="G388" s="207">
        <f>G389+G390</f>
        <v>79</v>
      </c>
      <c r="H388" s="207">
        <f>H389+H390</f>
        <v>489724.63</v>
      </c>
      <c r="I388" s="207">
        <f>I389+I390</f>
        <v>234</v>
      </c>
      <c r="J388" s="380"/>
      <c r="K388" s="380"/>
      <c r="L388" s="87"/>
      <c r="M388" s="406"/>
      <c r="N388" s="87"/>
    </row>
    <row r="389" spans="1:14" ht="12.75">
      <c r="A389" t="s">
        <v>588</v>
      </c>
      <c r="B389" s="207"/>
      <c r="C389" s="267"/>
      <c r="D389" s="267"/>
      <c r="E389" s="207"/>
      <c r="F389" s="207" t="s">
        <v>589</v>
      </c>
      <c r="G389" s="267">
        <v>32</v>
      </c>
      <c r="H389" s="267">
        <v>203757.06</v>
      </c>
      <c r="I389" s="267">
        <v>96</v>
      </c>
      <c r="J389" s="380"/>
      <c r="K389" s="380"/>
      <c r="L389" s="87"/>
      <c r="M389" s="406"/>
      <c r="N389" s="87"/>
    </row>
    <row r="390" spans="1:14" ht="12.75">
      <c r="A390" t="s">
        <v>590</v>
      </c>
      <c r="B390" s="267"/>
      <c r="C390" s="267"/>
      <c r="D390" s="267"/>
      <c r="E390" s="207"/>
      <c r="F390" s="207" t="s">
        <v>591</v>
      </c>
      <c r="G390" s="267">
        <v>47</v>
      </c>
      <c r="H390" s="267">
        <v>285967.57</v>
      </c>
      <c r="I390" s="267">
        <v>138</v>
      </c>
      <c r="J390" s="380"/>
      <c r="K390" s="380"/>
      <c r="L390" s="87"/>
      <c r="M390" s="406"/>
      <c r="N390" s="87"/>
    </row>
    <row r="391" spans="1:14" ht="12.75">
      <c r="A391" s="87"/>
      <c r="B391" s="400"/>
      <c r="C391" s="400"/>
      <c r="D391" s="400"/>
      <c r="E391" s="207"/>
      <c r="F391" s="207"/>
      <c r="G391" s="207"/>
      <c r="H391" s="207"/>
      <c r="I391" s="207"/>
      <c r="J391" s="380"/>
      <c r="K391" s="380"/>
      <c r="L391" s="87"/>
      <c r="M391" s="406"/>
      <c r="N391" s="87"/>
    </row>
    <row r="392" spans="1:14" ht="12.75">
      <c r="A392" s="118" t="s">
        <v>371</v>
      </c>
      <c r="B392" s="207">
        <f>B393+B394</f>
        <v>0</v>
      </c>
      <c r="C392" s="400">
        <f>C393+C394</f>
        <v>0</v>
      </c>
      <c r="D392" s="400">
        <f>D393+D394</f>
        <v>0</v>
      </c>
      <c r="E392" s="207"/>
      <c r="F392" s="207" t="s">
        <v>371</v>
      </c>
      <c r="G392" s="207">
        <f>G393+G394</f>
        <v>908</v>
      </c>
      <c r="H392" s="207">
        <f>H393+H394</f>
        <v>229267.65999999997</v>
      </c>
      <c r="I392" s="207">
        <f>I393+I394</f>
        <v>1735</v>
      </c>
      <c r="J392" s="87"/>
      <c r="K392" s="87"/>
      <c r="L392" s="87"/>
      <c r="M392" s="406"/>
      <c r="N392" s="87"/>
    </row>
    <row r="393" spans="1:14" ht="12.75">
      <c r="A393" t="s">
        <v>588</v>
      </c>
      <c r="B393" s="400"/>
      <c r="C393" s="400"/>
      <c r="D393" s="400">
        <v>0</v>
      </c>
      <c r="E393" s="207"/>
      <c r="F393" s="207" t="s">
        <v>589</v>
      </c>
      <c r="G393" s="267">
        <v>819</v>
      </c>
      <c r="H393" s="267">
        <v>211158.74</v>
      </c>
      <c r="I393" s="267">
        <v>1491</v>
      </c>
      <c r="J393" s="87"/>
      <c r="K393" s="87"/>
      <c r="L393" s="87"/>
      <c r="M393" s="406"/>
      <c r="N393" s="87"/>
    </row>
    <row r="394" spans="1:14" ht="12.75">
      <c r="A394" t="s">
        <v>590</v>
      </c>
      <c r="B394" s="400">
        <v>0</v>
      </c>
      <c r="C394" s="400">
        <v>0</v>
      </c>
      <c r="D394" s="400">
        <v>0</v>
      </c>
      <c r="E394" s="207"/>
      <c r="F394" s="207" t="s">
        <v>592</v>
      </c>
      <c r="G394" s="267">
        <v>89</v>
      </c>
      <c r="H394" s="267">
        <v>18108.92</v>
      </c>
      <c r="I394" s="267">
        <v>244</v>
      </c>
      <c r="J394" s="87"/>
      <c r="K394" s="87"/>
      <c r="L394" s="87"/>
      <c r="M394" s="406"/>
      <c r="N394" s="87"/>
    </row>
    <row r="395" spans="1:14" ht="12.75">
      <c r="A395" s="255"/>
      <c r="B395" s="251"/>
      <c r="C395" s="331"/>
      <c r="D395" s="251"/>
      <c r="E395" s="255"/>
      <c r="F395" s="255"/>
      <c r="G395" s="437"/>
      <c r="H395" s="437"/>
      <c r="I395" s="255"/>
      <c r="J395" s="87"/>
      <c r="K395" s="87"/>
      <c r="L395" s="87"/>
      <c r="M395" s="406"/>
      <c r="N395" s="87"/>
    </row>
    <row r="396" spans="1:14" ht="12.75">
      <c r="A396" s="277"/>
      <c r="B396" s="403"/>
      <c r="C396" s="404"/>
      <c r="D396" s="403"/>
      <c r="E396" s="277"/>
      <c r="F396" s="277"/>
      <c r="G396" s="443"/>
      <c r="H396" s="405"/>
      <c r="I396" s="354"/>
      <c r="J396" s="87"/>
      <c r="K396" s="87"/>
      <c r="L396" s="87"/>
      <c r="M396" s="406"/>
      <c r="N396" s="87"/>
    </row>
    <row r="398" ht="12.75">
      <c r="A398" s="459" t="s">
        <v>712</v>
      </c>
    </row>
  </sheetData>
  <mergeCells count="3">
    <mergeCell ref="A36:H36"/>
    <mergeCell ref="A187:I187"/>
    <mergeCell ref="A353:I353"/>
  </mergeCells>
  <hyperlinks>
    <hyperlink ref="A213" location="'BSE PSU'!A1" display="BSEPSU "/>
    <hyperlink ref="F4" location="'Options time series-NSE '!A1" display="Nifty Options"/>
    <hyperlink ref="F211" location="'BSE HC'!A1" display="BSE HC "/>
    <hyperlink ref="F151" location="'Options time series-NSE '!A1" display="Nifty Futures"/>
    <hyperlink ref="F32" location="'Options time series-NSE '!A1" display="Nifty Futures"/>
    <hyperlink ref="F154" location="'Options time series-NSE '!A1" display="Stock Options"/>
    <hyperlink ref="F56" location="'Options time series-NSE '!A1" display="Nifty Futures"/>
    <hyperlink ref="F153" location="'Options time series-NSE '!A1" display="Nifty Options"/>
    <hyperlink ref="D215" location="'Options time series-BSE '!A1" display="Stock Futures"/>
    <hyperlink ref="D211" location="'CNX Midcap 200'!A1" display="CNX Midcap 200"/>
    <hyperlink ref="I151" location="'Options time series-NSE '!A1" display="Stock Options"/>
    <hyperlink ref="C154" location="'S&amp;P CNX Defty'!A1" display="S&amp;P CNX Defty"/>
    <hyperlink ref="F210" location="'Options time series-NSE '!A1" display="Nifty Futures"/>
    <hyperlink ref="F216" location="'Options time series-BSE '!A1" display="Sensex Options"/>
    <hyperlink ref="H216" location="'Options time series-BSE '!A1" display="Sensex Options"/>
    <hyperlink ref="F194" location="'Options time series-NSE '!A1" display="Nifty Futures"/>
    <hyperlink ref="F129" location="'BSE SENSEX'!A1" display="SENSEX "/>
    <hyperlink ref="F130" location="'Options time series-NSE '!A1" display="Stock Futures"/>
    <hyperlink ref="C216" location="'Options time series-BSE '!A1" display="Sensex Options"/>
    <hyperlink ref="F101" location="'Options time series-NSE '!A1" display="Nifty Futures"/>
    <hyperlink ref="F182" location="'Options time series-NSE '!A1" display="Nifty Futures"/>
    <hyperlink ref="A297" location="'S&amp;P CNX 500'!A1" display="S&amp;P CNX 500"/>
    <hyperlink ref="I285" location="'Options time series-NSE '!A1" display="Nifty Futures"/>
    <hyperlink ref="I287" location="'Options time series-NSE '!A1" display="Stock Futures"/>
    <hyperlink ref="I289" location="'Options time series-NSE '!A1" display="Nifty Options"/>
    <hyperlink ref="F278" location="'Options time series-BSE '!A1" display="Stock Futures"/>
    <hyperlink ref="D278" location="'Options time series-BSE '!A1" display="Stock Futures"/>
    <hyperlink ref="I278" location="'Options time series-NSE '!A1" display="Nifty Futures"/>
    <hyperlink ref="I282" location="'Options time series-NSE '!A1" display="Nifty Futures"/>
    <hyperlink ref="C233" location="'CNX Midcap 200'!A1" display="CNX Midcap 200"/>
    <hyperlink ref="F233" location="'BSE SENSEX'!A1" display="SENSEX "/>
    <hyperlink ref="F236" location="'Options time series-NSE '!A1" display="Stock Futures"/>
    <hyperlink ref="F235" location="'Options time series-NSE '!A1" display="Nifty Futures"/>
    <hyperlink ref="F232" location="'Options time series-NSE '!A1" display="Stock Options"/>
    <hyperlink ref="F234" location="'Options time series-NSE '!A1" display="Nifty Options"/>
    <hyperlink ref="A235" location="'BSE 100'!A1" display="BSE100 "/>
    <hyperlink ref="A380" location="'S&amp;P CNX 500'!A1" display="S&amp;P CNX 500"/>
    <hyperlink ref="A374" location="'S&amp;P CNX Defty'!A1" display="S&amp;P CNX Defty"/>
    <hyperlink ref="F360" location="'Options time series-BSE '!A1" display="Stock Futures"/>
    <hyperlink ref="I360" location="'Options time series-NSE '!A1" display="Nifty Futures"/>
    <hyperlink ref="I364" location="'Options time series-NSE '!A1" display="Nifty Futures"/>
    <hyperlink ref="C318" location="'CNX Midcap 200'!A1" display="CNX Midcap 200"/>
    <hyperlink ref="C321" location="'BSE SENSEX'!A1" display="SENSEX "/>
    <hyperlink ref="D321" location="'BSE TECK'!A1" display="BSE TECk "/>
    <hyperlink ref="F318" location="'BSE SENSEX'!A1" display="SENSEX "/>
    <hyperlink ref="F321" location="'Options time series-NSE '!A1" display="Stock Futures"/>
    <hyperlink ref="F320" location="'Options time series-NSE '!A1" display="Nifty Futures"/>
    <hyperlink ref="F317" location="'Options time series-NSE '!A1" display="Stock Options"/>
    <hyperlink ref="F319" location="'Options time series-NSE '!A1" display="Nifty Options"/>
    <hyperlink ref="A320" location="'BSE 100'!A1" display="BSE100 "/>
    <hyperlink ref="F73" location="'Options time series-NSE '!A1" display="Nifty Options"/>
    <hyperlink ref="A160" location="'BSE 200'!A1" display="BSE200 "/>
    <hyperlink ref="B215" location="'Options time series-NSE '!A1" display="Stock Futures"/>
    <hyperlink ref="A214" location="'Options time series-BSE '!A1" display="Sensex Options"/>
    <hyperlink ref="B151" location="'Options time series-NSE '!A1" display="Stock Options"/>
    <hyperlink ref="A216" location="'Options time series-BSE '!A1" display="Sensex Options"/>
    <hyperlink ref="B133" location="'Options time series-NSE '!A1" display="Stock Options"/>
    <hyperlink ref="B285" location="'Options time series-NSE '!A1" display="Nifty Futures"/>
    <hyperlink ref="B287" location="'Options time series-NSE '!A1" display="Stock Futures"/>
    <hyperlink ref="B289" location="'Options time series-NSE '!A1" display="Nifty Options"/>
    <hyperlink ref="B278" location="'Options time series-NSE '!A1" display="Nifty Futures"/>
    <hyperlink ref="B282" location="'Options time series-NSE '!A1" display="Nifty Futures"/>
    <hyperlink ref="B364" location="'Options time series-NSE '!A1" display="Nifty Futures"/>
    <hyperlink ref="IV159" location="'BSE 200'!A1" display="BSE200 "/>
    <hyperlink ref="IV72" location="'Options time series-NSE '!A1" display="Nifty Options"/>
    <hyperlink ref="IV318" location="'Options time series-NSE '!A1" display="Nifty Options"/>
    <hyperlink ref="IV316" location="'Options time series-NSE '!A1" display="Stock Options"/>
    <hyperlink ref="IV319" location="'BSE 100'!A1" display="BSE100 "/>
    <hyperlink ref="IV320" location="'Options time series-NSE '!A1" display="Stock Futures"/>
    <hyperlink ref="IV317" location="'BSE SENSEX'!A1" display="SENSEX "/>
    <hyperlink ref="IV359" location="'Options time series-BSE '!A1" display="Stock Futures"/>
    <hyperlink ref="IV393" location="'Options time series-NSE '!A1" display="Nifty Options"/>
    <hyperlink ref="IV389" location="'Options time series-NSE '!A1" display="Nifty Options"/>
    <hyperlink ref="IV392" location="'Options time series-NSE '!A1" display="Stock Futures"/>
    <hyperlink ref="IV388" location="'Options time series-NSE '!A1" display="Stock Futures"/>
    <hyperlink ref="IV391" location="'Options time series-NSE '!A1" display="Nifty Futures"/>
    <hyperlink ref="IV387" location="'Options time series-NSE '!A1" display="Nifty Futures"/>
    <hyperlink ref="IV385" location="'Options time series-NSE '!A1" display="Nifty Options"/>
    <hyperlink ref="IV383" location="'Options time series-NSE '!A1" display="Stock Futures"/>
    <hyperlink ref="IV381" location="'Options time series-NSE '!A1" display="Nifty Futures"/>
    <hyperlink ref="IV373" location="'S&amp;P CNX Defty'!A1" display="S&amp;P CNX Defty"/>
    <hyperlink ref="IV378" location="'Options time series-NSE '!A1" display="Stock Options"/>
    <hyperlink ref="IV379" location="'Options time series-NSE '!A1" display="Stock Futures"/>
    <hyperlink ref="IV233" location="'Options time series-NSE '!A1" display="Nifty Options"/>
    <hyperlink ref="IV231" location="'Options time series-NSE '!A1" display="Stock Options"/>
    <hyperlink ref="IV234" location="'BSE 100'!A1" display="BSE100 "/>
    <hyperlink ref="IV235" location="'Options time series-NSE '!A1" display="Stock Futures"/>
    <hyperlink ref="IV232" location="'BSE SENSEX'!A1" display="SENSEX "/>
    <hyperlink ref="IV277" location="'Options time series-BSE '!A1" display="Stock Futures"/>
    <hyperlink ref="IV310" location="'Options time series-NSE '!A1" display="Nifty Options"/>
    <hyperlink ref="IV306" location="'Options time series-NSE '!A1" display="Nifty Options"/>
    <hyperlink ref="IV309" location="'Options time series-NSE '!A1" display="Stock Futures"/>
    <hyperlink ref="IV305" location="'Options time series-NSE '!A1" display="Stock Futures"/>
    <hyperlink ref="IV308" location="'Options time series-NSE '!A1" display="Nifty Futures"/>
    <hyperlink ref="IV304" location="'Options time series-NSE '!A1" display="Nifty Futures"/>
    <hyperlink ref="IV302" location="'Options time series-NSE '!A1" display="Nifty Options"/>
    <hyperlink ref="IV300" location="'Options time series-NSE '!A1" display="Stock Futures"/>
    <hyperlink ref="IV298" location="'Options time series-NSE '!A1" display="Nifty Futures"/>
    <hyperlink ref="IV295" location="'Options time series-NSE '!A1" display="Stock Options"/>
    <hyperlink ref="IV296" location="'Options time series-NSE '!A1" display="Stock Futures"/>
    <hyperlink ref="IV181" location="'Options time series-NSE '!A1" display="Nifty Futures"/>
    <hyperlink ref="IV100" location="'Options time series-NSE '!A1" display="Nifty Futures"/>
    <hyperlink ref="IV145" location="'Options time series-NSE '!A1" display="Nifty Futures"/>
    <hyperlink ref="IV131" location="'BSE FMC'!A1" display="BSEFMC "/>
    <hyperlink ref="IV133" location="'BSE FMC'!A1" display="BSEFMC "/>
    <hyperlink ref="IV129" location="'Options time series-NSE '!A1" display="Stock Futures"/>
    <hyperlink ref="IV144" location="'Options time series-NSE '!A1" display="Nifty Options"/>
    <hyperlink ref="IV141" location="'Options time series-NSE '!A1" display="Nifty Futures"/>
    <hyperlink ref="IV140" location="'S&amp;P CNX NIFTY'!A1" display="S&amp;P CNX Nifty"/>
    <hyperlink ref="IV130" location="'BSE PSU'!A1" display="BSEPSU "/>
    <hyperlink ref="IV132" location="'Options time series-NSE '!A1" display="Nifty Options"/>
    <hyperlink ref="IV128" location="'BSE SENSEX'!A1" display="SENSEX "/>
    <hyperlink ref="IV143" location="'BSE TECK'!A1" display="BSE TECk "/>
    <hyperlink ref="IV139" location="'BSE SENSEX'!A1" display="SENSEX "/>
    <hyperlink ref="IV137" location="'BSE 200'!A1" display="BSE200 "/>
    <hyperlink ref="IV135" location="'BSE 100'!A1" display="BSE100 "/>
    <hyperlink ref="IV193" location="'Options time series-NSE '!A1" display="Nifty Futures"/>
    <hyperlink ref="IV215" location="'Options time series-BSE '!A1" display="Sensex Options"/>
    <hyperlink ref="IV209" location="'Options time series-NSE '!A1" display="Nifty Futures"/>
    <hyperlink ref="IV58" location="'Options time series-BSE '!A1" display="Sensex Futures"/>
    <hyperlink ref="IV56" location="'Options time series-NSE '!A1" display="Stock Futures"/>
    <hyperlink ref="IV152" location="'Options time series-NSE '!A1" display="Nifty Options"/>
    <hyperlink ref="IV63" location="'Options time series-NSE '!A1" display="Nifty Futures"/>
    <hyperlink ref="IV61" location="'Options time series-NSE '!A1" display="Nifty Options"/>
    <hyperlink ref="IV55" location="'Options time series-NSE '!A1" display="Nifty Futures"/>
    <hyperlink ref="IV153" location="'S&amp;P CNX Defty'!A1" display="S&amp;P CNX Defty"/>
    <hyperlink ref="IV31" location="'Options time series-NSE '!A1" display="Nifty Futures"/>
    <hyperlink ref="IV150" location="'Options time series-NSE '!A1" display="Nifty Futures"/>
    <hyperlink ref="IV213" location="'Options time series-BSE '!A1" display="Sensex Options"/>
    <hyperlink ref="IV211" location="'Options time series-NSE '!A1" display="Stock Futures"/>
    <hyperlink ref="IV67" location="'Options time series-NSE '!A1" display="Stock Futures"/>
    <hyperlink ref="IV65" location="'Options time series-NSE '!A1" display="Stock Options"/>
    <hyperlink ref="IV214" location="'Options time series-BSE '!A1" display="Stock Futures"/>
    <hyperlink ref="IV210" location="'CNX Midcap 200'!A1" display="CNX Midcap 200"/>
    <hyperlink ref="IV64" location="'Options time series-NSE '!A1" display="Stock Futures"/>
    <hyperlink ref="IV3" location="'Options time series-NSE '!A1" display="Nifty Options"/>
    <hyperlink ref="IV66" location="'Options time series-NSE '!A1" display="Nifty Futures"/>
    <hyperlink ref="IV60" location="'Options time series-NSE '!A1" display="Nifty Options"/>
    <hyperlink ref="IV212" location="'Options time series-NSE '!A1" display="Stock Futures"/>
    <hyperlink ref="IV62" location="'Options time series-NSE '!A1" display="Stock Futures"/>
    <hyperlink ref="IV59" location="'Options time series-NSE '!A1" display="Nifty Futures"/>
    <hyperlink ref="IV57" location="'Options time series-NSE '!A1" display="Stock Futures"/>
    <hyperlink ref="F64" location="'Options time series-NSE '!A1" display="Nifty Futures"/>
    <hyperlink ref="F62" location="'Options time series-NSE '!A1" display="Nifty Options"/>
    <hyperlink ref="F68" location="'Options time series-NSE '!A1" display="Stock Futures"/>
    <hyperlink ref="F66" location="'Options time series-NSE '!A1" display="Stock Options"/>
    <hyperlink ref="F65" location="'Options time series-NSE '!A1" display="Stock Futures"/>
    <hyperlink ref="F67" location="'Options time series-NSE '!A1" display="Nifty Futures"/>
    <hyperlink ref="F61" location="'Options time series-NSE '!A1" display="Nifty Options"/>
    <hyperlink ref="F63" location="'Options time series-NSE '!A1" display="Stock Futures"/>
    <hyperlink ref="A398" location="Index!A1" display="Bac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41"/>
  <sheetViews>
    <sheetView workbookViewId="0" topLeftCell="A1">
      <selection activeCell="A41" sqref="A41"/>
    </sheetView>
  </sheetViews>
  <sheetFormatPr defaultColWidth="9.140625" defaultRowHeight="12.75"/>
  <cols>
    <col min="1" max="1" width="32.28125" style="0" customWidth="1"/>
    <col min="2" max="15" width="8.8515625" style="0" customWidth="1"/>
  </cols>
  <sheetData>
    <row r="1" spans="1:14" ht="12.75">
      <c r="A1" s="1" t="s">
        <v>59</v>
      </c>
      <c r="B1" s="2"/>
      <c r="C1" s="2"/>
      <c r="D1" s="2"/>
      <c r="E1" s="2"/>
      <c r="F1" s="2"/>
      <c r="G1" s="2"/>
      <c r="H1" s="2"/>
      <c r="I1" s="2"/>
      <c r="J1" s="2"/>
      <c r="K1" s="2"/>
      <c r="L1" s="2"/>
      <c r="M1" s="3"/>
      <c r="N1" s="2"/>
    </row>
    <row r="2" spans="1:14" ht="12.75">
      <c r="A2" s="1" t="s">
        <v>0</v>
      </c>
      <c r="B2" s="2"/>
      <c r="C2" s="2"/>
      <c r="D2" s="2"/>
      <c r="E2" s="2"/>
      <c r="F2" s="2"/>
      <c r="G2" s="2"/>
      <c r="H2" s="2"/>
      <c r="I2" s="2"/>
      <c r="J2" s="2"/>
      <c r="K2" s="2"/>
      <c r="L2" s="2"/>
      <c r="M2" s="3"/>
      <c r="N2" s="2"/>
    </row>
    <row r="3" spans="1:18" ht="12.75">
      <c r="A3" s="4"/>
      <c r="B3" s="5"/>
      <c r="C3" s="5"/>
      <c r="D3" s="4"/>
      <c r="E3" s="4"/>
      <c r="F3" s="4"/>
      <c r="G3" s="4"/>
      <c r="H3" s="4"/>
      <c r="I3" s="4"/>
      <c r="J3" s="4"/>
      <c r="K3" s="4"/>
      <c r="L3" s="4"/>
      <c r="M3" s="4"/>
      <c r="N3" s="4"/>
      <c r="O3" s="5"/>
      <c r="Q3" s="5"/>
      <c r="R3" s="5"/>
    </row>
    <row r="4" spans="1:18" ht="12.75">
      <c r="A4" s="2" t="s">
        <v>1</v>
      </c>
      <c r="B4" s="444" t="s">
        <v>2</v>
      </c>
      <c r="C4" s="444"/>
      <c r="D4" s="444" t="s">
        <v>3</v>
      </c>
      <c r="E4" s="444"/>
      <c r="F4" s="445" t="s">
        <v>4</v>
      </c>
      <c r="G4" s="445"/>
      <c r="H4" s="444" t="s">
        <v>5</v>
      </c>
      <c r="I4" s="444"/>
      <c r="J4" s="2" t="s">
        <v>6</v>
      </c>
      <c r="K4" s="2"/>
      <c r="L4" s="6" t="s">
        <v>7</v>
      </c>
      <c r="M4" s="2"/>
      <c r="N4" s="3" t="s">
        <v>8</v>
      </c>
      <c r="O4" s="2"/>
      <c r="Q4" s="3" t="s">
        <v>9</v>
      </c>
      <c r="R4" s="2"/>
    </row>
    <row r="5" spans="1:18" ht="12.75">
      <c r="A5" s="2"/>
      <c r="B5" s="6" t="s">
        <v>10</v>
      </c>
      <c r="C5" s="6" t="s">
        <v>11</v>
      </c>
      <c r="D5" s="6" t="s">
        <v>10</v>
      </c>
      <c r="E5" s="6" t="s">
        <v>11</v>
      </c>
      <c r="F5" s="6" t="s">
        <v>10</v>
      </c>
      <c r="G5" s="6" t="s">
        <v>11</v>
      </c>
      <c r="H5" s="6" t="s">
        <v>10</v>
      </c>
      <c r="I5" s="6" t="s">
        <v>11</v>
      </c>
      <c r="J5" s="6" t="s">
        <v>10</v>
      </c>
      <c r="K5" s="6" t="s">
        <v>11</v>
      </c>
      <c r="L5" s="6" t="s">
        <v>10</v>
      </c>
      <c r="M5" s="6" t="s">
        <v>11</v>
      </c>
      <c r="N5" s="6" t="s">
        <v>10</v>
      </c>
      <c r="O5" s="6" t="s">
        <v>11</v>
      </c>
      <c r="Q5" s="6" t="s">
        <v>10</v>
      </c>
      <c r="R5" s="6" t="s">
        <v>11</v>
      </c>
    </row>
    <row r="6" spans="1:18" ht="12.75">
      <c r="A6" s="41"/>
      <c r="B6" s="7" t="s">
        <v>12</v>
      </c>
      <c r="C6" s="7" t="s">
        <v>13</v>
      </c>
      <c r="D6" s="7" t="s">
        <v>12</v>
      </c>
      <c r="E6" s="7" t="s">
        <v>13</v>
      </c>
      <c r="F6" s="7" t="s">
        <v>12</v>
      </c>
      <c r="G6" s="7" t="s">
        <v>13</v>
      </c>
      <c r="H6" s="7" t="s">
        <v>12</v>
      </c>
      <c r="I6" s="7" t="s">
        <v>13</v>
      </c>
      <c r="J6" s="7" t="s">
        <v>12</v>
      </c>
      <c r="K6" s="7" t="s">
        <v>13</v>
      </c>
      <c r="L6" s="7" t="s">
        <v>12</v>
      </c>
      <c r="M6" s="7" t="s">
        <v>13</v>
      </c>
      <c r="N6" s="7" t="s">
        <v>12</v>
      </c>
      <c r="O6" s="7" t="s">
        <v>13</v>
      </c>
      <c r="Q6" s="7" t="s">
        <v>12</v>
      </c>
      <c r="R6" s="7" t="s">
        <v>13</v>
      </c>
    </row>
    <row r="7" spans="1:18" ht="12.75">
      <c r="A7" t="s">
        <v>14</v>
      </c>
      <c r="F7" s="6"/>
      <c r="G7" s="6"/>
      <c r="J7" s="6"/>
      <c r="K7" s="6"/>
      <c r="L7" s="6"/>
      <c r="M7" s="6"/>
      <c r="N7" s="6"/>
      <c r="O7" s="6"/>
      <c r="Q7" s="6"/>
      <c r="R7" s="6"/>
    </row>
    <row r="8" spans="1:18" ht="12.75">
      <c r="A8" t="s">
        <v>15</v>
      </c>
      <c r="B8" s="8">
        <v>118</v>
      </c>
      <c r="C8" s="8">
        <v>31600</v>
      </c>
      <c r="D8" s="8">
        <v>131</v>
      </c>
      <c r="E8" s="8">
        <v>21154</v>
      </c>
      <c r="F8" s="6">
        <v>54</v>
      </c>
      <c r="G8" s="6">
        <v>13482</v>
      </c>
      <c r="H8" s="8">
        <v>27</v>
      </c>
      <c r="I8" s="8">
        <v>3210</v>
      </c>
      <c r="J8" s="6">
        <v>9</v>
      </c>
      <c r="K8" s="6">
        <v>1878</v>
      </c>
      <c r="L8" s="9">
        <v>19</v>
      </c>
      <c r="M8" s="10">
        <v>5692.2</v>
      </c>
      <c r="N8" s="9">
        <v>139</v>
      </c>
      <c r="O8" s="9">
        <v>4890</v>
      </c>
      <c r="Q8" s="9">
        <v>79</v>
      </c>
      <c r="R8" s="9">
        <v>5153.3</v>
      </c>
    </row>
    <row r="9" spans="2:18" ht="12.75">
      <c r="B9" s="8"/>
      <c r="C9" s="11">
        <v>49.4</v>
      </c>
      <c r="D9" s="8"/>
      <c r="E9" s="11" t="s">
        <v>16</v>
      </c>
      <c r="F9" s="6"/>
      <c r="G9" s="12">
        <v>266.9</v>
      </c>
      <c r="H9" s="8"/>
      <c r="I9" s="11" t="s">
        <v>17</v>
      </c>
      <c r="J9" s="6"/>
      <c r="K9" s="12">
        <v>67</v>
      </c>
      <c r="L9" s="9"/>
      <c r="M9" s="13">
        <v>16.4</v>
      </c>
      <c r="N9" s="9"/>
      <c r="O9" s="6" t="s">
        <v>18</v>
      </c>
      <c r="Q9" s="9"/>
      <c r="R9" s="13">
        <v>2.8</v>
      </c>
    </row>
    <row r="10" spans="1:18" ht="12.75">
      <c r="A10" t="s">
        <v>19</v>
      </c>
      <c r="B10" s="8">
        <v>9</v>
      </c>
      <c r="C10" s="8">
        <v>2420</v>
      </c>
      <c r="D10" s="8">
        <v>11</v>
      </c>
      <c r="E10" s="8">
        <v>7746</v>
      </c>
      <c r="F10" s="6">
        <v>12</v>
      </c>
      <c r="G10" s="6">
        <v>5710</v>
      </c>
      <c r="H10" s="8">
        <v>3</v>
      </c>
      <c r="I10" s="8">
        <v>1251</v>
      </c>
      <c r="J10" s="6">
        <v>4</v>
      </c>
      <c r="K10" s="6">
        <v>1236</v>
      </c>
      <c r="L10" s="14">
        <v>10</v>
      </c>
      <c r="M10" s="14">
        <v>4090.8</v>
      </c>
      <c r="N10" s="6">
        <v>17</v>
      </c>
      <c r="O10" s="6">
        <v>2491.6</v>
      </c>
      <c r="Q10" s="6">
        <v>13</v>
      </c>
      <c r="R10" s="6">
        <v>2803.6</v>
      </c>
    </row>
    <row r="11" spans="1:18" ht="12.75">
      <c r="A11" t="s">
        <v>20</v>
      </c>
      <c r="B11" s="8">
        <v>109</v>
      </c>
      <c r="C11" s="8">
        <v>29180</v>
      </c>
      <c r="D11" s="8">
        <v>120</v>
      </c>
      <c r="E11" s="8">
        <v>13408</v>
      </c>
      <c r="F11" s="6">
        <v>42</v>
      </c>
      <c r="G11" s="6">
        <v>7772</v>
      </c>
      <c r="H11" s="8">
        <v>24</v>
      </c>
      <c r="I11" s="8">
        <v>1959</v>
      </c>
      <c r="J11" s="6">
        <v>5</v>
      </c>
      <c r="K11" s="6">
        <v>642</v>
      </c>
      <c r="L11" s="14">
        <v>9</v>
      </c>
      <c r="M11" s="14">
        <v>1601.4</v>
      </c>
      <c r="N11" s="6">
        <v>122</v>
      </c>
      <c r="O11" s="6">
        <v>2398.4</v>
      </c>
      <c r="Q11" s="6">
        <v>66</v>
      </c>
      <c r="R11" s="15">
        <v>2349.7</v>
      </c>
    </row>
    <row r="12" spans="1:18" ht="12.75">
      <c r="A12" t="s">
        <v>21</v>
      </c>
      <c r="B12" s="8">
        <v>1</v>
      </c>
      <c r="C12" s="8">
        <v>782</v>
      </c>
      <c r="D12" s="8">
        <v>7</v>
      </c>
      <c r="E12" s="8">
        <v>5786</v>
      </c>
      <c r="F12" s="6">
        <v>5</v>
      </c>
      <c r="G12" s="6">
        <v>8410</v>
      </c>
      <c r="H12" s="8">
        <v>8</v>
      </c>
      <c r="I12" s="8">
        <v>3980</v>
      </c>
      <c r="J12" s="6">
        <v>8</v>
      </c>
      <c r="K12" s="6">
        <v>2989</v>
      </c>
      <c r="L12" s="14">
        <v>5</v>
      </c>
      <c r="M12" s="14">
        <v>1419.5</v>
      </c>
      <c r="N12" s="6">
        <v>5</v>
      </c>
      <c r="O12" s="6">
        <v>1472.2</v>
      </c>
      <c r="Q12" s="10">
        <v>4</v>
      </c>
      <c r="R12" s="10">
        <v>2551</v>
      </c>
    </row>
    <row r="13" spans="1:18" ht="12.75">
      <c r="A13" s="2"/>
      <c r="B13" s="8"/>
      <c r="C13" s="11">
        <v>-86.5</v>
      </c>
      <c r="D13" s="8"/>
      <c r="E13" s="11" t="s">
        <v>22</v>
      </c>
      <c r="F13" s="6"/>
      <c r="G13" s="16">
        <v>101.4</v>
      </c>
      <c r="H13" s="8"/>
      <c r="I13" s="11" t="s">
        <v>23</v>
      </c>
      <c r="J13" s="6"/>
      <c r="K13" s="16">
        <v>110.5</v>
      </c>
      <c r="L13" s="14"/>
      <c r="M13" s="6" t="s">
        <v>24</v>
      </c>
      <c r="N13" s="6"/>
      <c r="O13" s="6" t="s">
        <v>25</v>
      </c>
      <c r="Q13" s="6"/>
      <c r="R13" s="6"/>
    </row>
    <row r="14" spans="1:18" ht="12.75">
      <c r="A14" s="2" t="s">
        <v>26</v>
      </c>
      <c r="B14" s="11" t="s">
        <v>27</v>
      </c>
      <c r="C14" s="11" t="s">
        <v>27</v>
      </c>
      <c r="D14" s="11" t="s">
        <v>27</v>
      </c>
      <c r="E14" s="11" t="s">
        <v>27</v>
      </c>
      <c r="F14" s="9" t="s">
        <v>27</v>
      </c>
      <c r="G14" s="9" t="s">
        <v>27</v>
      </c>
      <c r="H14" s="11" t="s">
        <v>27</v>
      </c>
      <c r="I14" s="11" t="s">
        <v>27</v>
      </c>
      <c r="J14" s="9" t="s">
        <v>27</v>
      </c>
      <c r="K14" s="9" t="s">
        <v>27</v>
      </c>
      <c r="L14" s="15" t="s">
        <v>27</v>
      </c>
      <c r="M14" s="15" t="s">
        <v>27</v>
      </c>
      <c r="N14" s="15" t="s">
        <v>27</v>
      </c>
      <c r="O14" s="15" t="s">
        <v>27</v>
      </c>
      <c r="Q14" s="15" t="s">
        <v>27</v>
      </c>
      <c r="R14" s="15" t="s">
        <v>27</v>
      </c>
    </row>
    <row r="15" spans="1:18" ht="12.75">
      <c r="A15" t="s">
        <v>28</v>
      </c>
      <c r="B15" s="11" t="s">
        <v>27</v>
      </c>
      <c r="C15" s="11" t="s">
        <v>27</v>
      </c>
      <c r="D15" s="8">
        <v>1</v>
      </c>
      <c r="E15" s="8">
        <v>373</v>
      </c>
      <c r="F15" s="9">
        <v>1</v>
      </c>
      <c r="G15" s="9">
        <v>2684</v>
      </c>
      <c r="H15" s="8">
        <v>1</v>
      </c>
      <c r="I15" s="8">
        <v>100</v>
      </c>
      <c r="J15" s="9" t="s">
        <v>27</v>
      </c>
      <c r="K15" s="9" t="s">
        <v>27</v>
      </c>
      <c r="L15" s="14">
        <v>1</v>
      </c>
      <c r="M15" s="6">
        <v>350</v>
      </c>
      <c r="N15" s="15" t="s">
        <v>27</v>
      </c>
      <c r="O15" s="15" t="s">
        <v>27</v>
      </c>
      <c r="Q15" s="15" t="s">
        <v>27</v>
      </c>
      <c r="R15" s="15" t="s">
        <v>27</v>
      </c>
    </row>
    <row r="16" spans="1:18" ht="12.75">
      <c r="A16" s="2"/>
      <c r="B16" s="8"/>
      <c r="C16" s="8"/>
      <c r="D16" s="8"/>
      <c r="E16" s="8"/>
      <c r="F16" s="6"/>
      <c r="G16" s="6"/>
      <c r="H16" s="8"/>
      <c r="I16" s="8"/>
      <c r="J16" s="6"/>
      <c r="K16" s="6"/>
      <c r="L16" s="14"/>
      <c r="M16" s="6"/>
      <c r="N16" s="6"/>
      <c r="O16" s="6"/>
      <c r="Q16" s="6"/>
      <c r="R16" s="6"/>
    </row>
    <row r="17" spans="1:18" ht="12.75">
      <c r="A17" t="s">
        <v>29</v>
      </c>
      <c r="B17" s="8">
        <v>1</v>
      </c>
      <c r="C17" s="8">
        <v>782</v>
      </c>
      <c r="D17" s="8">
        <v>6</v>
      </c>
      <c r="E17" s="8">
        <v>5413</v>
      </c>
      <c r="F17" s="6">
        <v>4</v>
      </c>
      <c r="G17" s="6">
        <v>5726</v>
      </c>
      <c r="H17" s="8">
        <v>7</v>
      </c>
      <c r="I17" s="8">
        <v>3880</v>
      </c>
      <c r="J17" s="6">
        <v>8</v>
      </c>
      <c r="K17" s="6">
        <v>2989</v>
      </c>
      <c r="L17" s="14">
        <v>4</v>
      </c>
      <c r="M17" s="14">
        <v>1069.5</v>
      </c>
      <c r="N17" s="6">
        <v>5</v>
      </c>
      <c r="O17" s="6">
        <v>1472.2</v>
      </c>
      <c r="Q17" s="6">
        <v>4</v>
      </c>
      <c r="R17" s="6">
        <v>2551</v>
      </c>
    </row>
    <row r="18" spans="1:18" ht="12.75">
      <c r="A18" s="2"/>
      <c r="B18" s="8"/>
      <c r="C18" s="8"/>
      <c r="D18" s="8"/>
      <c r="E18" s="8"/>
      <c r="F18" s="6"/>
      <c r="G18" s="6"/>
      <c r="H18" s="8"/>
      <c r="I18" s="8"/>
      <c r="J18" s="6"/>
      <c r="K18" s="6"/>
      <c r="L18" s="14"/>
      <c r="M18" s="6"/>
      <c r="N18" s="6"/>
      <c r="O18" s="6"/>
      <c r="Q18" s="6"/>
      <c r="R18" s="12">
        <v>41.4</v>
      </c>
    </row>
    <row r="19" spans="1:18" ht="12.75">
      <c r="A19" t="s">
        <v>30</v>
      </c>
      <c r="B19" s="8">
        <v>119</v>
      </c>
      <c r="C19" s="8">
        <v>32382</v>
      </c>
      <c r="D19" s="8">
        <v>138</v>
      </c>
      <c r="E19" s="8">
        <v>26940</v>
      </c>
      <c r="F19" s="6">
        <v>59</v>
      </c>
      <c r="G19" s="6">
        <v>21892</v>
      </c>
      <c r="H19" s="8">
        <v>35</v>
      </c>
      <c r="I19" s="8">
        <v>7190</v>
      </c>
      <c r="J19" s="6">
        <v>17</v>
      </c>
      <c r="K19" s="6">
        <v>4867</v>
      </c>
      <c r="L19" s="14">
        <v>24</v>
      </c>
      <c r="M19" s="14">
        <v>7111.7</v>
      </c>
      <c r="N19" s="6">
        <v>144</v>
      </c>
      <c r="O19" s="6">
        <v>6362.2</v>
      </c>
      <c r="Q19" s="6">
        <v>83</v>
      </c>
      <c r="R19" s="6">
        <v>7704.3</v>
      </c>
    </row>
    <row r="20" spans="1:18" ht="12.75">
      <c r="A20" s="2"/>
      <c r="B20" s="8"/>
      <c r="C20" s="11">
        <v>20.2</v>
      </c>
      <c r="D20" s="8"/>
      <c r="E20" s="11" t="s">
        <v>31</v>
      </c>
      <c r="F20" s="6"/>
      <c r="G20" s="17" t="s">
        <v>32</v>
      </c>
      <c r="H20" s="8"/>
      <c r="I20" s="11" t="s">
        <v>33</v>
      </c>
      <c r="J20" s="6"/>
      <c r="K20" s="12">
        <v>31.6</v>
      </c>
      <c r="L20" s="14"/>
      <c r="M20" s="16">
        <v>11.8</v>
      </c>
      <c r="N20" s="6"/>
      <c r="O20" s="6" t="s">
        <v>34</v>
      </c>
      <c r="Q20" s="6"/>
      <c r="R20" s="6" t="s">
        <v>35</v>
      </c>
    </row>
    <row r="21" spans="1:18" ht="12.75">
      <c r="A21" s="2" t="s">
        <v>36</v>
      </c>
      <c r="B21" s="8"/>
      <c r="C21" s="8"/>
      <c r="D21" s="8"/>
      <c r="E21" s="8"/>
      <c r="F21" s="6"/>
      <c r="G21" s="6"/>
      <c r="H21" s="8"/>
      <c r="I21" s="8"/>
      <c r="J21" s="6"/>
      <c r="K21" s="6"/>
      <c r="L21" s="14"/>
      <c r="M21" s="6"/>
      <c r="N21" s="6"/>
      <c r="O21" s="6"/>
      <c r="Q21" s="6"/>
      <c r="R21" s="6"/>
    </row>
    <row r="22" spans="1:18" ht="12.75">
      <c r="A22" t="s">
        <v>37</v>
      </c>
      <c r="B22" s="8">
        <v>1539</v>
      </c>
      <c r="C22" s="8">
        <v>87387</v>
      </c>
      <c r="D22" s="8">
        <v>946</v>
      </c>
      <c r="E22" s="8">
        <v>41190</v>
      </c>
      <c r="F22" s="6">
        <v>717</v>
      </c>
      <c r="G22" s="6">
        <v>35794</v>
      </c>
      <c r="H22" s="8">
        <v>578</v>
      </c>
      <c r="I22" s="8">
        <v>14866</v>
      </c>
      <c r="J22" s="6">
        <v>877</v>
      </c>
      <c r="K22" s="6">
        <v>25077</v>
      </c>
      <c r="L22" s="14">
        <v>672</v>
      </c>
      <c r="M22" s="6">
        <v>28620</v>
      </c>
      <c r="N22" s="6">
        <v>379</v>
      </c>
      <c r="O22" s="6">
        <v>23105.6</v>
      </c>
      <c r="Q22" s="6">
        <v>367</v>
      </c>
      <c r="R22" s="6">
        <v>19403.5</v>
      </c>
    </row>
    <row r="23" spans="1:18" ht="12.75">
      <c r="A23" s="2"/>
      <c r="B23" s="8"/>
      <c r="C23" s="11">
        <v>104.9</v>
      </c>
      <c r="D23" s="8"/>
      <c r="E23" s="11">
        <v>16.5</v>
      </c>
      <c r="F23" s="6"/>
      <c r="G23" s="17" t="s">
        <v>38</v>
      </c>
      <c r="H23" s="8"/>
      <c r="I23" s="8" t="s">
        <v>39</v>
      </c>
      <c r="J23" s="6"/>
      <c r="K23" s="12">
        <v>12.4</v>
      </c>
      <c r="L23" s="14"/>
      <c r="M23" s="16">
        <v>27.1</v>
      </c>
      <c r="N23" s="6"/>
      <c r="O23" s="16">
        <v>19</v>
      </c>
      <c r="Q23" s="6"/>
      <c r="R23" s="16">
        <v>14.2</v>
      </c>
    </row>
    <row r="24" spans="1:18" ht="12.75">
      <c r="A24" s="2" t="s">
        <v>40</v>
      </c>
      <c r="B24" s="8">
        <v>649</v>
      </c>
      <c r="C24" s="8">
        <v>51321</v>
      </c>
      <c r="D24" s="8">
        <v>375</v>
      </c>
      <c r="E24" s="8">
        <v>26463</v>
      </c>
      <c r="F24" s="6">
        <v>255</v>
      </c>
      <c r="G24" s="6">
        <v>20974</v>
      </c>
      <c r="H24" s="8">
        <v>291</v>
      </c>
      <c r="I24" s="8">
        <v>9178</v>
      </c>
      <c r="J24" s="6">
        <v>327</v>
      </c>
      <c r="K24" s="6">
        <v>9454</v>
      </c>
      <c r="L24" s="14">
        <v>363</v>
      </c>
      <c r="M24" s="6">
        <v>16019</v>
      </c>
      <c r="N24" s="6">
        <v>208</v>
      </c>
      <c r="O24" s="6">
        <v>13262.6</v>
      </c>
      <c r="Q24" s="6">
        <v>176</v>
      </c>
      <c r="R24" s="6">
        <v>10875.2</v>
      </c>
    </row>
    <row r="25" spans="1:18" ht="12.75">
      <c r="A25" s="2" t="s">
        <v>41</v>
      </c>
      <c r="B25" s="8">
        <v>890</v>
      </c>
      <c r="C25" s="8">
        <v>33066</v>
      </c>
      <c r="D25" s="8">
        <v>571</v>
      </c>
      <c r="E25" s="8">
        <v>14727</v>
      </c>
      <c r="F25" s="6">
        <v>462</v>
      </c>
      <c r="G25" s="6">
        <v>14820</v>
      </c>
      <c r="H25" s="8">
        <v>287</v>
      </c>
      <c r="I25" s="8">
        <v>5688</v>
      </c>
      <c r="J25" s="6">
        <v>550</v>
      </c>
      <c r="K25" s="6">
        <v>15623</v>
      </c>
      <c r="L25" s="14">
        <v>309</v>
      </c>
      <c r="M25" s="6">
        <v>12601</v>
      </c>
      <c r="N25" s="6">
        <v>171</v>
      </c>
      <c r="O25" s="6">
        <v>9843</v>
      </c>
      <c r="Q25" s="6">
        <v>191</v>
      </c>
      <c r="R25" s="6">
        <v>8528.3</v>
      </c>
    </row>
    <row r="26" spans="1:18" ht="12.75">
      <c r="A26" t="s">
        <v>42</v>
      </c>
      <c r="B26" s="8">
        <v>139</v>
      </c>
      <c r="C26" s="8">
        <v>61184</v>
      </c>
      <c r="D26" s="8">
        <v>169</v>
      </c>
      <c r="E26" s="8">
        <v>55284</v>
      </c>
      <c r="F26" s="6">
        <v>193</v>
      </c>
      <c r="G26" s="6">
        <v>47611</v>
      </c>
      <c r="H26" s="8">
        <v>222</v>
      </c>
      <c r="I26" s="8">
        <v>44349</v>
      </c>
      <c r="J26" s="6">
        <v>267</v>
      </c>
      <c r="K26" s="6">
        <v>41871</v>
      </c>
      <c r="L26" s="14">
        <v>286</v>
      </c>
      <c r="M26" s="6">
        <v>36256</v>
      </c>
      <c r="N26" s="6">
        <v>208</v>
      </c>
      <c r="O26" s="6">
        <v>44730.8</v>
      </c>
      <c r="Q26" s="6">
        <v>211</v>
      </c>
      <c r="R26" s="6">
        <v>41855.5</v>
      </c>
    </row>
    <row r="27" spans="1:18" ht="12.75">
      <c r="A27" s="2"/>
      <c r="B27" s="8"/>
      <c r="C27" s="11">
        <v>10.7</v>
      </c>
      <c r="D27" s="8"/>
      <c r="E27" s="11">
        <v>15</v>
      </c>
      <c r="F27" s="6"/>
      <c r="G27" s="16">
        <v>5.2</v>
      </c>
      <c r="H27" s="8"/>
      <c r="I27" s="11" t="s">
        <v>43</v>
      </c>
      <c r="J27" s="6"/>
      <c r="K27" s="16">
        <v>15.5</v>
      </c>
      <c r="L27" s="14"/>
      <c r="M27" s="12">
        <v>20.5</v>
      </c>
      <c r="N27" s="6"/>
      <c r="O27" s="16">
        <v>6.9</v>
      </c>
      <c r="Q27" s="6"/>
      <c r="R27" s="16">
        <v>28.1</v>
      </c>
    </row>
    <row r="28" spans="1:18" ht="12.75">
      <c r="A28" s="2" t="s">
        <v>44</v>
      </c>
      <c r="B28" s="8">
        <v>108</v>
      </c>
      <c r="C28" s="8">
        <v>49026</v>
      </c>
      <c r="D28" s="8">
        <v>137</v>
      </c>
      <c r="E28" s="8">
        <v>39165</v>
      </c>
      <c r="F28" s="6">
        <v>124</v>
      </c>
      <c r="G28" s="6">
        <v>25531</v>
      </c>
      <c r="H28" s="8">
        <v>123</v>
      </c>
      <c r="I28" s="8">
        <v>25879</v>
      </c>
      <c r="J28" s="6">
        <v>157</v>
      </c>
      <c r="K28" s="6">
        <v>20407</v>
      </c>
      <c r="L28" s="14">
        <v>167</v>
      </c>
      <c r="M28" s="6">
        <v>17358</v>
      </c>
      <c r="N28" s="6">
        <v>112</v>
      </c>
      <c r="O28" s="6">
        <v>26201.1</v>
      </c>
      <c r="Q28" s="6">
        <v>119</v>
      </c>
      <c r="R28" s="6">
        <v>17981.3</v>
      </c>
    </row>
    <row r="29" spans="1:18" ht="12.75">
      <c r="A29" s="2" t="s">
        <v>45</v>
      </c>
      <c r="B29" s="8">
        <v>31</v>
      </c>
      <c r="C29" s="8">
        <v>12158</v>
      </c>
      <c r="D29" s="8">
        <v>32</v>
      </c>
      <c r="E29" s="8">
        <v>16119</v>
      </c>
      <c r="F29" s="6">
        <v>69</v>
      </c>
      <c r="G29" s="6">
        <v>22080</v>
      </c>
      <c r="H29" s="8">
        <v>99</v>
      </c>
      <c r="I29" s="8">
        <v>18470</v>
      </c>
      <c r="J29" s="6">
        <v>110</v>
      </c>
      <c r="K29" s="6">
        <v>21464</v>
      </c>
      <c r="L29" s="14">
        <v>119</v>
      </c>
      <c r="M29" s="6">
        <v>18898</v>
      </c>
      <c r="N29" s="6">
        <v>96</v>
      </c>
      <c r="O29" s="6">
        <v>18529.6</v>
      </c>
      <c r="Q29" s="6">
        <v>92</v>
      </c>
      <c r="R29" s="6">
        <v>23874.2</v>
      </c>
    </row>
    <row r="30" spans="1:18" ht="12.75">
      <c r="A30" s="2" t="s">
        <v>46</v>
      </c>
      <c r="B30" s="8">
        <v>1678</v>
      </c>
      <c r="C30" s="8">
        <v>145571</v>
      </c>
      <c r="D30" s="8">
        <v>1115</v>
      </c>
      <c r="E30" s="8">
        <v>96473</v>
      </c>
      <c r="F30" s="6">
        <v>910</v>
      </c>
      <c r="G30" s="6">
        <v>83405</v>
      </c>
      <c r="H30" s="8">
        <v>800</v>
      </c>
      <c r="I30" s="8">
        <v>59215</v>
      </c>
      <c r="J30" s="6">
        <v>1144</v>
      </c>
      <c r="K30" s="6">
        <v>66948</v>
      </c>
      <c r="L30" s="14">
        <v>958</v>
      </c>
      <c r="M30" s="6">
        <v>64876</v>
      </c>
      <c r="N30" s="6">
        <v>587</v>
      </c>
      <c r="O30" s="6">
        <v>67836.4</v>
      </c>
      <c r="Q30" s="6">
        <v>578</v>
      </c>
      <c r="R30" s="6">
        <v>61259</v>
      </c>
    </row>
    <row r="31" spans="1:18" ht="12.75">
      <c r="A31" s="2"/>
      <c r="B31" s="8"/>
      <c r="C31" s="11">
        <v>50.9</v>
      </c>
      <c r="D31" s="8"/>
      <c r="E31" s="11">
        <v>15.7</v>
      </c>
      <c r="F31" s="6"/>
      <c r="G31" s="17" t="s">
        <v>47</v>
      </c>
      <c r="H31" s="8"/>
      <c r="I31" s="11" t="s">
        <v>48</v>
      </c>
      <c r="J31" s="6"/>
      <c r="K31" s="12">
        <v>3.2</v>
      </c>
      <c r="L31" s="14"/>
      <c r="M31" s="12">
        <v>4.8</v>
      </c>
      <c r="N31" s="6"/>
      <c r="O31" s="16">
        <v>10.7</v>
      </c>
      <c r="Q31" s="6"/>
      <c r="R31" s="16">
        <v>23.3</v>
      </c>
    </row>
    <row r="32" spans="1:18" ht="12.75">
      <c r="A32" s="2" t="s">
        <v>49</v>
      </c>
      <c r="B32" s="8">
        <f aca="true" t="shared" si="0" ref="B32:H32">+B19+B30</f>
        <v>1797</v>
      </c>
      <c r="C32" s="8">
        <f t="shared" si="0"/>
        <v>177953</v>
      </c>
      <c r="D32" s="8">
        <f t="shared" si="0"/>
        <v>1253</v>
      </c>
      <c r="E32" s="8">
        <f t="shared" si="0"/>
        <v>123413</v>
      </c>
      <c r="F32" s="8">
        <f t="shared" si="0"/>
        <v>969</v>
      </c>
      <c r="G32" s="8">
        <f t="shared" si="0"/>
        <v>105297</v>
      </c>
      <c r="H32" s="8">
        <f t="shared" si="0"/>
        <v>835</v>
      </c>
      <c r="I32" s="8">
        <v>66405</v>
      </c>
      <c r="J32" s="6">
        <v>1161</v>
      </c>
      <c r="K32" s="6">
        <v>71815</v>
      </c>
      <c r="L32" s="14">
        <v>982</v>
      </c>
      <c r="M32" s="6">
        <v>71988</v>
      </c>
      <c r="N32" s="6">
        <v>731</v>
      </c>
      <c r="O32" s="6">
        <v>74198.6</v>
      </c>
      <c r="Q32" s="6">
        <v>661</v>
      </c>
      <c r="R32" s="6">
        <v>68963.3</v>
      </c>
    </row>
    <row r="33" spans="1:18" ht="12.75">
      <c r="A33" s="18"/>
      <c r="B33" s="19"/>
      <c r="C33" s="20">
        <f>(C32/G32)*100-100</f>
        <v>69.00101617330029</v>
      </c>
      <c r="D33" s="19"/>
      <c r="E33" s="20">
        <f>(E32/I32)*100-100</f>
        <v>85.84895715684061</v>
      </c>
      <c r="F33" s="21"/>
      <c r="G33" s="20">
        <f>(G32/I32)*100-100</f>
        <v>58.56787892477976</v>
      </c>
      <c r="H33" s="22"/>
      <c r="I33" s="20">
        <f>(I32/K32)*100-100</f>
        <v>-7.5332451437721915</v>
      </c>
      <c r="J33" s="21"/>
      <c r="K33" s="20">
        <f>(K32/M32)*100-100</f>
        <v>-0.24031783074957502</v>
      </c>
      <c r="L33" s="21"/>
      <c r="M33" s="20">
        <f>(M32/O32)*100-100</f>
        <v>-2.9793014962546494</v>
      </c>
      <c r="N33" s="21"/>
      <c r="O33" s="20">
        <f>(O32/R32)*100-100</f>
        <v>7.5914290644444264</v>
      </c>
      <c r="P33" s="23"/>
      <c r="Q33" s="21"/>
      <c r="R33" s="21">
        <v>16.8</v>
      </c>
    </row>
    <row r="34" spans="1:18" ht="12.75">
      <c r="A34" s="24" t="s">
        <v>50</v>
      </c>
      <c r="B34" s="25">
        <v>40</v>
      </c>
      <c r="C34" s="26">
        <v>17005</v>
      </c>
      <c r="D34" s="25">
        <v>48</v>
      </c>
      <c r="E34" s="26">
        <v>11352</v>
      </c>
      <c r="F34" s="27">
        <v>15</v>
      </c>
      <c r="G34" s="28">
        <v>3353</v>
      </c>
      <c r="H34" s="25">
        <v>18</v>
      </c>
      <c r="I34" s="26">
        <v>3098</v>
      </c>
      <c r="J34" s="27">
        <v>11</v>
      </c>
      <c r="K34" s="28">
        <v>3426</v>
      </c>
      <c r="L34" s="28">
        <v>5</v>
      </c>
      <c r="M34" s="28">
        <v>2384</v>
      </c>
      <c r="N34" s="29"/>
      <c r="O34" s="29"/>
      <c r="P34" s="29"/>
      <c r="Q34" s="29"/>
      <c r="R34" s="29"/>
    </row>
    <row r="35" spans="1:18" ht="12.75">
      <c r="A35" s="18"/>
      <c r="B35" s="19"/>
      <c r="C35" s="30">
        <v>49.8</v>
      </c>
      <c r="D35" s="19"/>
      <c r="E35" s="30">
        <v>315.8</v>
      </c>
      <c r="F35" s="7"/>
      <c r="G35" s="31" t="s">
        <v>51</v>
      </c>
      <c r="H35" s="19"/>
      <c r="I35" s="30" t="s">
        <v>52</v>
      </c>
      <c r="J35" s="7"/>
      <c r="K35" s="31" t="s">
        <v>53</v>
      </c>
      <c r="L35" s="32"/>
      <c r="M35" s="31" t="s">
        <v>54</v>
      </c>
      <c r="N35" s="7"/>
      <c r="O35" s="33"/>
      <c r="P35" s="7"/>
      <c r="Q35" s="7"/>
      <c r="R35" s="33"/>
    </row>
    <row r="36" spans="1:14" ht="12.75">
      <c r="A36" s="34" t="s">
        <v>55</v>
      </c>
      <c r="B36" s="35"/>
      <c r="C36" s="35"/>
      <c r="D36" s="35"/>
      <c r="E36" s="35"/>
      <c r="F36" s="35"/>
      <c r="G36" s="35"/>
      <c r="H36" s="35"/>
      <c r="I36" s="35"/>
      <c r="J36" s="35"/>
      <c r="K36" s="35"/>
      <c r="L36" s="35"/>
      <c r="M36" s="36"/>
      <c r="N36" s="37"/>
    </row>
    <row r="37" spans="1:14" ht="12.75">
      <c r="A37" s="34" t="s">
        <v>56</v>
      </c>
      <c r="B37" s="35"/>
      <c r="C37" s="35"/>
      <c r="D37" s="35"/>
      <c r="E37" s="35"/>
      <c r="F37" s="35"/>
      <c r="G37" s="35"/>
      <c r="H37" s="35"/>
      <c r="I37" s="35"/>
      <c r="J37" s="35"/>
      <c r="K37" s="35"/>
      <c r="L37" s="35"/>
      <c r="M37" s="36"/>
      <c r="N37" s="37"/>
    </row>
    <row r="38" spans="1:14" ht="12.75">
      <c r="A38" t="s">
        <v>57</v>
      </c>
      <c r="B38" s="38"/>
      <c r="C38" s="2"/>
      <c r="D38" s="2"/>
      <c r="E38" s="2"/>
      <c r="F38" s="2"/>
      <c r="G38" s="2"/>
      <c r="H38" s="2"/>
      <c r="I38" s="2"/>
      <c r="J38" s="2"/>
      <c r="K38" s="2"/>
      <c r="L38" s="2"/>
      <c r="M38" s="3"/>
      <c r="N38" s="24"/>
    </row>
    <row r="39" spans="1:14" ht="12.75">
      <c r="A39" t="s">
        <v>58</v>
      </c>
      <c r="B39" s="9"/>
      <c r="C39" s="9"/>
      <c r="D39" s="9"/>
      <c r="E39" s="9"/>
      <c r="F39" s="9"/>
      <c r="G39" s="9"/>
      <c r="H39" s="9"/>
      <c r="I39" s="9"/>
      <c r="J39" s="9"/>
      <c r="K39" s="9"/>
      <c r="L39" s="9"/>
      <c r="M39" s="3"/>
      <c r="N39" s="37"/>
    </row>
    <row r="41" ht="12.75">
      <c r="A41" s="459" t="s">
        <v>712</v>
      </c>
    </row>
  </sheetData>
  <mergeCells count="4">
    <mergeCell ref="B4:C4"/>
    <mergeCell ref="D4:E4"/>
    <mergeCell ref="F4:G4"/>
    <mergeCell ref="H4:I4"/>
  </mergeCells>
  <hyperlinks>
    <hyperlink ref="N15" location="'Options time series-NSE '!A1" display="Nifty Futures"/>
    <hyperlink ref="N17" location="'Options time series-NSE '!A1" display="Stock Futures"/>
    <hyperlink ref="N19" location="'Options time series-NSE '!A1" display="Nifty Futures"/>
    <hyperlink ref="N22" location="'Options time series-NSE '!A1" display="Nifty Options"/>
    <hyperlink ref="N26" location="'BSE HC'!A1" display="BSE HC "/>
    <hyperlink ref="G15" location="'Options time series-NSE '!A1" display="Nifty Futures"/>
    <hyperlink ref="G17" location="'Options time series-NSE '!A1" display="Stock Futures"/>
    <hyperlink ref="G19" location="'Options time series-NSE '!A1" display="Nifty Futures"/>
    <hyperlink ref="G22" location="'Options time series-NSE '!A1" display="Nifty Options"/>
    <hyperlink ref="G26" location="'BSE HC'!A1" display="BSE HC "/>
    <hyperlink ref="A41" location="Index!A1" display="Back"/>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9"/>
  <sheetViews>
    <sheetView workbookViewId="0" topLeftCell="A1">
      <selection activeCell="C25" sqref="C25"/>
    </sheetView>
  </sheetViews>
  <sheetFormatPr defaultColWidth="9.140625" defaultRowHeight="12.75"/>
  <cols>
    <col min="1" max="1" width="26.421875" style="0" customWidth="1"/>
  </cols>
  <sheetData>
    <row r="1" spans="1:14" s="42" customFormat="1" ht="12.75">
      <c r="A1" s="42" t="s">
        <v>60</v>
      </c>
      <c r="B1" s="43"/>
      <c r="C1" s="43"/>
      <c r="D1" s="43"/>
      <c r="E1" s="43"/>
      <c r="F1" s="43"/>
      <c r="G1" s="43"/>
      <c r="H1" s="43"/>
      <c r="I1" s="43"/>
      <c r="J1" s="43"/>
      <c r="K1" s="43"/>
      <c r="L1" s="43"/>
      <c r="M1" s="44"/>
      <c r="N1" s="45"/>
    </row>
    <row r="2" spans="1:14" ht="12.75">
      <c r="A2" s="4"/>
      <c r="B2" s="46"/>
      <c r="C2" s="46"/>
      <c r="D2" s="46"/>
      <c r="E2" s="46"/>
      <c r="F2" s="46"/>
      <c r="G2" s="46"/>
      <c r="H2" s="46"/>
      <c r="I2" s="46"/>
      <c r="J2" s="47"/>
      <c r="K2" s="47"/>
      <c r="L2" s="47"/>
      <c r="M2" s="58"/>
      <c r="N2" s="47"/>
    </row>
    <row r="3" spans="1:17" ht="12.75">
      <c r="A3" s="2" t="s">
        <v>61</v>
      </c>
      <c r="B3" s="256" t="s">
        <v>62</v>
      </c>
      <c r="C3" s="256"/>
      <c r="D3" s="256"/>
      <c r="E3" s="256"/>
      <c r="F3" s="256" t="s">
        <v>63</v>
      </c>
      <c r="G3" s="256"/>
      <c r="H3" s="256" t="s">
        <v>64</v>
      </c>
      <c r="I3" s="256"/>
      <c r="J3" s="228" t="s">
        <v>65</v>
      </c>
      <c r="K3" s="256"/>
      <c r="L3" s="446" t="s">
        <v>66</v>
      </c>
      <c r="M3" s="446"/>
      <c r="N3" s="65" t="s">
        <v>67</v>
      </c>
      <c r="O3" s="66"/>
      <c r="P3" s="446" t="s">
        <v>68</v>
      </c>
      <c r="Q3" s="414"/>
    </row>
    <row r="4" spans="1:17" ht="12.75">
      <c r="A4" s="48"/>
      <c r="B4" s="256" t="s">
        <v>69</v>
      </c>
      <c r="C4" s="256"/>
      <c r="D4" s="257" t="s">
        <v>63</v>
      </c>
      <c r="E4" s="257"/>
      <c r="F4" s="257"/>
      <c r="G4" s="257"/>
      <c r="H4" s="257"/>
      <c r="I4" s="257"/>
      <c r="J4" s="5"/>
      <c r="K4" s="5"/>
      <c r="L4" s="7"/>
      <c r="M4" s="46"/>
      <c r="N4" s="7"/>
      <c r="O4" s="46"/>
      <c r="P4" s="7"/>
      <c r="Q4" s="46"/>
    </row>
    <row r="5" spans="1:17" ht="12.75">
      <c r="A5" s="48"/>
      <c r="B5" s="8" t="s">
        <v>70</v>
      </c>
      <c r="C5" s="8" t="s">
        <v>11</v>
      </c>
      <c r="D5" s="8" t="s">
        <v>70</v>
      </c>
      <c r="E5" s="8" t="s">
        <v>11</v>
      </c>
      <c r="F5" s="6" t="s">
        <v>10</v>
      </c>
      <c r="G5" s="6" t="s">
        <v>11</v>
      </c>
      <c r="H5" s="6" t="s">
        <v>10</v>
      </c>
      <c r="I5" s="6" t="s">
        <v>11</v>
      </c>
      <c r="J5" s="6" t="s">
        <v>10</v>
      </c>
      <c r="K5" s="6" t="s">
        <v>11</v>
      </c>
      <c r="L5" s="6" t="s">
        <v>10</v>
      </c>
      <c r="M5" s="6" t="s">
        <v>11</v>
      </c>
      <c r="N5" s="6" t="s">
        <v>10</v>
      </c>
      <c r="O5" s="6" t="s">
        <v>11</v>
      </c>
      <c r="P5" s="6" t="s">
        <v>10</v>
      </c>
      <c r="Q5" s="6" t="s">
        <v>11</v>
      </c>
    </row>
    <row r="6" spans="1:17" ht="12.75">
      <c r="A6" s="49"/>
      <c r="B6" s="19" t="s">
        <v>71</v>
      </c>
      <c r="C6" s="19"/>
      <c r="D6" s="19" t="s">
        <v>71</v>
      </c>
      <c r="E6" s="19"/>
      <c r="F6" s="7" t="s">
        <v>71</v>
      </c>
      <c r="G6" s="46"/>
      <c r="H6" s="7" t="s">
        <v>71</v>
      </c>
      <c r="I6" s="46"/>
      <c r="J6" s="7" t="s">
        <v>71</v>
      </c>
      <c r="K6" s="46"/>
      <c r="L6" s="7" t="s">
        <v>71</v>
      </c>
      <c r="M6" s="46"/>
      <c r="N6" s="7" t="s">
        <v>71</v>
      </c>
      <c r="O6" s="46"/>
      <c r="P6" s="7" t="s">
        <v>71</v>
      </c>
      <c r="Q6" s="46"/>
    </row>
    <row r="7" spans="1:19" ht="12.75">
      <c r="A7" s="67">
        <v>1</v>
      </c>
      <c r="B7" s="68">
        <v>2</v>
      </c>
      <c r="C7" s="69">
        <v>3</v>
      </c>
      <c r="D7" s="69">
        <v>4</v>
      </c>
      <c r="E7" s="70">
        <v>5</v>
      </c>
      <c r="F7" s="68">
        <v>6</v>
      </c>
      <c r="G7" s="68">
        <v>7</v>
      </c>
      <c r="H7" s="71">
        <v>8</v>
      </c>
      <c r="I7" s="70">
        <v>9</v>
      </c>
      <c r="J7" s="70">
        <v>10</v>
      </c>
      <c r="K7" s="70">
        <v>11</v>
      </c>
      <c r="L7" s="70">
        <v>12</v>
      </c>
      <c r="M7" s="70">
        <v>13</v>
      </c>
      <c r="N7" s="70">
        <v>14</v>
      </c>
      <c r="O7" s="70">
        <v>15</v>
      </c>
      <c r="P7" s="69">
        <v>16</v>
      </c>
      <c r="Q7" s="70">
        <v>17</v>
      </c>
      <c r="R7" s="70"/>
      <c r="S7" s="72"/>
    </row>
    <row r="8" spans="1:17" ht="12.75">
      <c r="A8" s="35"/>
      <c r="L8" s="9"/>
      <c r="M8" s="9"/>
      <c r="N8" s="9"/>
      <c r="O8" s="9"/>
      <c r="P8" s="9"/>
      <c r="Q8" s="9"/>
    </row>
    <row r="9" spans="1:17" ht="12.75">
      <c r="A9" s="2" t="s">
        <v>76</v>
      </c>
      <c r="B9" s="50">
        <v>57</v>
      </c>
      <c r="C9" s="51">
        <v>28521</v>
      </c>
      <c r="D9" s="8">
        <v>50</v>
      </c>
      <c r="E9" s="52">
        <v>12270</v>
      </c>
      <c r="F9" s="50">
        <v>115</v>
      </c>
      <c r="G9" s="50">
        <v>30753</v>
      </c>
      <c r="H9" s="8">
        <v>128</v>
      </c>
      <c r="I9" s="52">
        <v>20899.3</v>
      </c>
      <c r="J9" s="9">
        <v>51</v>
      </c>
      <c r="K9" s="15">
        <v>12004</v>
      </c>
      <c r="L9" s="9">
        <v>35</v>
      </c>
      <c r="M9" s="9">
        <v>2323</v>
      </c>
      <c r="N9" s="9">
        <v>5</v>
      </c>
      <c r="O9" s="9">
        <v>460.2</v>
      </c>
      <c r="P9" s="9">
        <v>6</v>
      </c>
      <c r="Q9" s="9">
        <v>860.4</v>
      </c>
    </row>
    <row r="10" spans="1:17" ht="12.75">
      <c r="A10" s="2"/>
      <c r="B10" s="53">
        <v>52</v>
      </c>
      <c r="C10" s="54">
        <v>26976.4</v>
      </c>
      <c r="D10" s="55">
        <v>48</v>
      </c>
      <c r="E10" s="56">
        <v>4332</v>
      </c>
      <c r="F10" s="53">
        <v>110</v>
      </c>
      <c r="G10" s="54">
        <v>20612.8</v>
      </c>
      <c r="H10" s="55">
        <v>118</v>
      </c>
      <c r="I10" s="56">
        <v>18793</v>
      </c>
      <c r="J10" s="57">
        <v>46</v>
      </c>
      <c r="K10" s="13">
        <v>11048.9</v>
      </c>
      <c r="L10" s="57">
        <v>24</v>
      </c>
      <c r="M10" s="13">
        <v>1613.1</v>
      </c>
      <c r="N10" s="13" t="s">
        <v>75</v>
      </c>
      <c r="O10" s="13" t="s">
        <v>77</v>
      </c>
      <c r="P10" s="13" t="s">
        <v>74</v>
      </c>
      <c r="Q10" s="13" t="s">
        <v>78</v>
      </c>
    </row>
    <row r="11" spans="1:17" ht="12.75">
      <c r="A11" s="2" t="s">
        <v>79</v>
      </c>
      <c r="B11" s="50">
        <v>47</v>
      </c>
      <c r="C11" s="51">
        <v>27589</v>
      </c>
      <c r="D11" s="8">
        <v>30</v>
      </c>
      <c r="E11" s="52">
        <v>12142</v>
      </c>
      <c r="F11" s="50">
        <v>82</v>
      </c>
      <c r="G11" s="50">
        <v>28172</v>
      </c>
      <c r="H11" s="8">
        <v>92</v>
      </c>
      <c r="I11" s="52">
        <v>16801.4</v>
      </c>
      <c r="J11" s="9">
        <v>25</v>
      </c>
      <c r="K11" s="15">
        <v>8389</v>
      </c>
      <c r="L11" s="9">
        <v>14</v>
      </c>
      <c r="M11" s="9">
        <v>1470</v>
      </c>
      <c r="N11" s="9">
        <v>3</v>
      </c>
      <c r="O11" s="9">
        <v>206.7</v>
      </c>
      <c r="P11" s="9">
        <v>4</v>
      </c>
      <c r="Q11" s="9">
        <v>852.7</v>
      </c>
    </row>
    <row r="12" spans="1:17" ht="12.75">
      <c r="A12" s="2"/>
      <c r="B12" s="53">
        <v>45</v>
      </c>
      <c r="C12" s="54">
        <v>26453.9</v>
      </c>
      <c r="D12" s="55">
        <v>30</v>
      </c>
      <c r="E12" s="56">
        <v>3815.2</v>
      </c>
      <c r="F12" s="53">
        <v>82</v>
      </c>
      <c r="G12" s="54">
        <v>18519.5</v>
      </c>
      <c r="H12" s="55">
        <v>89</v>
      </c>
      <c r="I12" s="56">
        <v>15354.5</v>
      </c>
      <c r="J12" s="57">
        <v>24</v>
      </c>
      <c r="K12" s="13">
        <v>8009.5</v>
      </c>
      <c r="L12" s="13" t="s">
        <v>80</v>
      </c>
      <c r="M12" s="13" t="s">
        <v>81</v>
      </c>
      <c r="N12" s="13" t="s">
        <v>74</v>
      </c>
      <c r="O12" s="9" t="s">
        <v>82</v>
      </c>
      <c r="P12" s="9" t="s">
        <v>73</v>
      </c>
      <c r="Q12" s="9" t="s">
        <v>83</v>
      </c>
    </row>
    <row r="13" spans="1:17" ht="12.75">
      <c r="A13" s="2" t="s">
        <v>84</v>
      </c>
      <c r="B13" s="58">
        <v>10</v>
      </c>
      <c r="C13" s="59">
        <v>932</v>
      </c>
      <c r="D13" s="9">
        <v>20</v>
      </c>
      <c r="E13" s="15">
        <v>628</v>
      </c>
      <c r="F13" s="50">
        <v>33</v>
      </c>
      <c r="G13" s="50">
        <v>2581</v>
      </c>
      <c r="H13" s="9">
        <v>36</v>
      </c>
      <c r="I13" s="15">
        <v>4097.9</v>
      </c>
      <c r="J13" s="9">
        <v>26</v>
      </c>
      <c r="K13" s="15">
        <v>3615</v>
      </c>
      <c r="L13" s="9">
        <v>21</v>
      </c>
      <c r="M13" s="9">
        <v>853</v>
      </c>
      <c r="N13" s="9">
        <v>2</v>
      </c>
      <c r="O13" s="9">
        <v>253.5</v>
      </c>
      <c r="P13" s="9">
        <v>2</v>
      </c>
      <c r="Q13" s="9">
        <v>7.7</v>
      </c>
    </row>
    <row r="14" spans="1:17" ht="12.75">
      <c r="A14" s="2"/>
      <c r="B14" s="60">
        <v>7</v>
      </c>
      <c r="C14" s="61">
        <v>522.5</v>
      </c>
      <c r="D14" s="57">
        <v>18</v>
      </c>
      <c r="E14" s="13">
        <v>516.8</v>
      </c>
      <c r="F14" s="53">
        <v>28</v>
      </c>
      <c r="G14" s="54">
        <v>2093.3</v>
      </c>
      <c r="H14" s="57">
        <v>29</v>
      </c>
      <c r="I14" s="13">
        <v>3438.5</v>
      </c>
      <c r="J14" s="57">
        <v>22</v>
      </c>
      <c r="K14" s="13">
        <v>3039.4</v>
      </c>
      <c r="L14" s="13">
        <v>15</v>
      </c>
      <c r="M14" s="13">
        <v>525.7</v>
      </c>
      <c r="N14" s="9" t="s">
        <v>73</v>
      </c>
      <c r="O14" s="9" t="s">
        <v>85</v>
      </c>
      <c r="P14" s="9" t="s">
        <v>72</v>
      </c>
      <c r="Q14" s="9" t="s">
        <v>86</v>
      </c>
    </row>
    <row r="15" spans="1:17" ht="12.75">
      <c r="A15" s="2" t="s">
        <v>87</v>
      </c>
      <c r="B15" s="58" t="s">
        <v>27</v>
      </c>
      <c r="C15" s="59" t="s">
        <v>27</v>
      </c>
      <c r="D15" s="58" t="s">
        <v>27</v>
      </c>
      <c r="E15" s="58" t="s">
        <v>27</v>
      </c>
      <c r="F15" s="58" t="s">
        <v>27</v>
      </c>
      <c r="G15" s="58" t="s">
        <v>27</v>
      </c>
      <c r="H15" s="9">
        <v>1</v>
      </c>
      <c r="I15" s="15">
        <v>10</v>
      </c>
      <c r="J15" s="9" t="s">
        <v>27</v>
      </c>
      <c r="K15" s="9" t="s">
        <v>27</v>
      </c>
      <c r="L15" s="9" t="s">
        <v>27</v>
      </c>
      <c r="M15" s="9" t="s">
        <v>27</v>
      </c>
      <c r="N15" s="9" t="s">
        <v>27</v>
      </c>
      <c r="O15" s="9" t="s">
        <v>27</v>
      </c>
      <c r="P15" s="9" t="s">
        <v>27</v>
      </c>
      <c r="Q15" s="9" t="s">
        <v>27</v>
      </c>
    </row>
    <row r="16" spans="1:17" ht="12.75">
      <c r="A16" s="2" t="s">
        <v>79</v>
      </c>
      <c r="B16" s="58" t="s">
        <v>27</v>
      </c>
      <c r="C16" s="59" t="s">
        <v>27</v>
      </c>
      <c r="D16" s="58" t="s">
        <v>27</v>
      </c>
      <c r="E16" s="58" t="s">
        <v>27</v>
      </c>
      <c r="F16" s="58" t="s">
        <v>27</v>
      </c>
      <c r="G16" s="58" t="s">
        <v>27</v>
      </c>
      <c r="H16" s="9">
        <v>1</v>
      </c>
      <c r="I16" s="15">
        <v>10</v>
      </c>
      <c r="J16" s="9" t="s">
        <v>27</v>
      </c>
      <c r="K16" s="9" t="s">
        <v>27</v>
      </c>
      <c r="L16" s="9" t="s">
        <v>27</v>
      </c>
      <c r="M16" s="9" t="s">
        <v>27</v>
      </c>
      <c r="N16" s="9" t="s">
        <v>27</v>
      </c>
      <c r="O16" s="9" t="s">
        <v>27</v>
      </c>
      <c r="P16" s="9" t="s">
        <v>27</v>
      </c>
      <c r="Q16" s="9" t="s">
        <v>27</v>
      </c>
    </row>
    <row r="17" spans="1:17" ht="12.75">
      <c r="A17" s="2" t="s">
        <v>84</v>
      </c>
      <c r="B17" s="58" t="s">
        <v>27</v>
      </c>
      <c r="C17" s="59" t="s">
        <v>27</v>
      </c>
      <c r="D17" s="58" t="s">
        <v>27</v>
      </c>
      <c r="E17" s="58" t="s">
        <v>27</v>
      </c>
      <c r="F17" s="58" t="s">
        <v>27</v>
      </c>
      <c r="G17" s="58" t="s">
        <v>27</v>
      </c>
      <c r="H17" s="9" t="s">
        <v>27</v>
      </c>
      <c r="I17" s="15" t="s">
        <v>27</v>
      </c>
      <c r="J17" s="9" t="s">
        <v>27</v>
      </c>
      <c r="K17" s="9" t="s">
        <v>27</v>
      </c>
      <c r="L17" s="9" t="s">
        <v>27</v>
      </c>
      <c r="M17" s="9" t="s">
        <v>27</v>
      </c>
      <c r="N17" s="9" t="s">
        <v>27</v>
      </c>
      <c r="O17" s="9" t="s">
        <v>27</v>
      </c>
      <c r="P17" s="9" t="s">
        <v>27</v>
      </c>
      <c r="Q17" s="9" t="s">
        <v>27</v>
      </c>
    </row>
    <row r="18" spans="1:17" ht="12.75">
      <c r="A18" s="2" t="s">
        <v>88</v>
      </c>
      <c r="B18" s="58" t="s">
        <v>27</v>
      </c>
      <c r="C18" s="59" t="s">
        <v>27</v>
      </c>
      <c r="D18" s="58" t="s">
        <v>27</v>
      </c>
      <c r="E18" s="58" t="s">
        <v>27</v>
      </c>
      <c r="F18" s="58">
        <v>3</v>
      </c>
      <c r="G18" s="59">
        <v>847</v>
      </c>
      <c r="H18" s="9">
        <v>2</v>
      </c>
      <c r="I18" s="15">
        <v>245.1</v>
      </c>
      <c r="J18" s="9" t="s">
        <v>27</v>
      </c>
      <c r="K18" s="9" t="s">
        <v>27</v>
      </c>
      <c r="L18" s="9" t="s">
        <v>27</v>
      </c>
      <c r="M18" s="9" t="s">
        <v>27</v>
      </c>
      <c r="N18" s="9">
        <v>1</v>
      </c>
      <c r="O18" s="9">
        <v>217.5</v>
      </c>
      <c r="P18" s="9">
        <v>4</v>
      </c>
      <c r="Q18" s="15">
        <v>774</v>
      </c>
    </row>
    <row r="19" spans="1:17" ht="12.75">
      <c r="A19" s="2" t="s">
        <v>89</v>
      </c>
      <c r="B19" s="58" t="s">
        <v>27</v>
      </c>
      <c r="C19" s="59" t="s">
        <v>27</v>
      </c>
      <c r="D19" s="58" t="s">
        <v>27</v>
      </c>
      <c r="E19" s="58" t="s">
        <v>27</v>
      </c>
      <c r="F19" s="58" t="s">
        <v>27</v>
      </c>
      <c r="G19" s="59" t="s">
        <v>27</v>
      </c>
      <c r="H19" s="9">
        <v>1</v>
      </c>
      <c r="I19" s="15">
        <v>127</v>
      </c>
      <c r="J19" s="9" t="s">
        <v>27</v>
      </c>
      <c r="K19" s="9" t="s">
        <v>27</v>
      </c>
      <c r="L19" s="9" t="s">
        <v>27</v>
      </c>
      <c r="M19" s="9" t="s">
        <v>27</v>
      </c>
      <c r="N19" s="9" t="s">
        <v>27</v>
      </c>
      <c r="O19" s="9" t="s">
        <v>27</v>
      </c>
      <c r="P19" s="9">
        <v>1</v>
      </c>
      <c r="Q19" s="9">
        <v>69.5</v>
      </c>
    </row>
    <row r="20" spans="1:17" ht="12.75">
      <c r="A20" s="2" t="s">
        <v>90</v>
      </c>
      <c r="B20" s="58" t="s">
        <v>27</v>
      </c>
      <c r="C20" s="59" t="s">
        <v>27</v>
      </c>
      <c r="D20" s="58" t="s">
        <v>27</v>
      </c>
      <c r="E20" s="58" t="s">
        <v>27</v>
      </c>
      <c r="F20" s="58">
        <v>3</v>
      </c>
      <c r="G20" s="59">
        <v>847</v>
      </c>
      <c r="H20" s="9">
        <v>1</v>
      </c>
      <c r="I20" s="15">
        <v>118.1</v>
      </c>
      <c r="J20" s="9" t="s">
        <v>27</v>
      </c>
      <c r="K20" s="9" t="s">
        <v>27</v>
      </c>
      <c r="L20" s="9" t="s">
        <v>27</v>
      </c>
      <c r="M20" s="9" t="s">
        <v>27</v>
      </c>
      <c r="N20" s="9">
        <v>1</v>
      </c>
      <c r="O20" s="9">
        <v>217.5</v>
      </c>
      <c r="P20" s="9">
        <v>3</v>
      </c>
      <c r="Q20" s="9">
        <v>704.5</v>
      </c>
    </row>
    <row r="21" spans="1:17" ht="12.75">
      <c r="A21" s="2" t="s">
        <v>91</v>
      </c>
      <c r="B21" s="58" t="s">
        <v>27</v>
      </c>
      <c r="C21" s="59" t="s">
        <v>27</v>
      </c>
      <c r="D21" s="58" t="s">
        <v>27</v>
      </c>
      <c r="E21" s="58" t="s">
        <v>27</v>
      </c>
      <c r="F21" s="58" t="s">
        <v>27</v>
      </c>
      <c r="G21" s="58" t="s">
        <v>27</v>
      </c>
      <c r="H21" s="9" t="s">
        <v>27</v>
      </c>
      <c r="I21" s="15" t="s">
        <v>27</v>
      </c>
      <c r="J21" s="9" t="s">
        <v>27</v>
      </c>
      <c r="K21" s="9" t="s">
        <v>27</v>
      </c>
      <c r="L21" s="9" t="s">
        <v>27</v>
      </c>
      <c r="M21" s="9" t="s">
        <v>27</v>
      </c>
      <c r="N21" s="9">
        <v>1</v>
      </c>
      <c r="O21" s="9">
        <v>217.5</v>
      </c>
      <c r="P21" s="9">
        <v>3</v>
      </c>
      <c r="Q21" s="9">
        <v>518.1</v>
      </c>
    </row>
    <row r="22" spans="1:17" ht="12.75">
      <c r="A22" s="2" t="s">
        <v>89</v>
      </c>
      <c r="B22" s="58" t="s">
        <v>27</v>
      </c>
      <c r="C22" s="59" t="s">
        <v>27</v>
      </c>
      <c r="D22" s="58" t="s">
        <v>27</v>
      </c>
      <c r="E22" s="58" t="s">
        <v>27</v>
      </c>
      <c r="F22" s="58" t="s">
        <v>27</v>
      </c>
      <c r="G22" s="58" t="s">
        <v>27</v>
      </c>
      <c r="H22" s="9" t="s">
        <v>27</v>
      </c>
      <c r="I22" s="15" t="s">
        <v>27</v>
      </c>
      <c r="J22" s="9" t="s">
        <v>27</v>
      </c>
      <c r="K22" s="9" t="s">
        <v>27</v>
      </c>
      <c r="L22" s="9" t="s">
        <v>27</v>
      </c>
      <c r="M22" s="9" t="s">
        <v>27</v>
      </c>
      <c r="N22" s="9" t="s">
        <v>27</v>
      </c>
      <c r="O22" s="9" t="s">
        <v>27</v>
      </c>
      <c r="P22" s="9">
        <v>1</v>
      </c>
      <c r="Q22" s="9">
        <v>69.5</v>
      </c>
    </row>
    <row r="23" spans="1:17" ht="12.75">
      <c r="A23" s="2" t="s">
        <v>92</v>
      </c>
      <c r="B23" s="58" t="s">
        <v>27</v>
      </c>
      <c r="C23" s="59" t="s">
        <v>27</v>
      </c>
      <c r="D23" s="58" t="s">
        <v>27</v>
      </c>
      <c r="E23" s="58" t="s">
        <v>27</v>
      </c>
      <c r="F23" s="58" t="s">
        <v>27</v>
      </c>
      <c r="G23" s="58" t="s">
        <v>27</v>
      </c>
      <c r="H23" s="9" t="s">
        <v>27</v>
      </c>
      <c r="I23" s="15" t="s">
        <v>27</v>
      </c>
      <c r="J23" s="9" t="s">
        <v>27</v>
      </c>
      <c r="K23" s="9" t="s">
        <v>27</v>
      </c>
      <c r="L23" s="9" t="s">
        <v>27</v>
      </c>
      <c r="M23" s="9" t="s">
        <v>27</v>
      </c>
      <c r="N23" s="9">
        <v>1</v>
      </c>
      <c r="O23" s="9">
        <v>217.5</v>
      </c>
      <c r="P23" s="9">
        <v>2</v>
      </c>
      <c r="Q23" s="9">
        <v>448.6</v>
      </c>
    </row>
    <row r="24" spans="1:17" ht="12.75">
      <c r="A24" s="2" t="s">
        <v>93</v>
      </c>
      <c r="B24" s="58" t="s">
        <v>27</v>
      </c>
      <c r="C24" s="59" t="s">
        <v>27</v>
      </c>
      <c r="D24" s="58" t="s">
        <v>27</v>
      </c>
      <c r="E24" s="58" t="s">
        <v>27</v>
      </c>
      <c r="F24" s="58">
        <v>3</v>
      </c>
      <c r="G24" s="59">
        <v>847</v>
      </c>
      <c r="H24" s="9">
        <v>2</v>
      </c>
      <c r="I24" s="15">
        <v>245.1</v>
      </c>
      <c r="J24" s="9" t="s">
        <v>27</v>
      </c>
      <c r="K24" s="9" t="s">
        <v>27</v>
      </c>
      <c r="L24" s="9" t="s">
        <v>27</v>
      </c>
      <c r="M24" s="9" t="s">
        <v>27</v>
      </c>
      <c r="N24" s="9" t="s">
        <v>27</v>
      </c>
      <c r="O24" s="9" t="s">
        <v>27</v>
      </c>
      <c r="P24" s="9">
        <v>1</v>
      </c>
      <c r="Q24" s="9">
        <v>255.9</v>
      </c>
    </row>
    <row r="25" spans="1:17" ht="12.75">
      <c r="A25" s="2" t="s">
        <v>89</v>
      </c>
      <c r="B25" s="58" t="s">
        <v>27</v>
      </c>
      <c r="C25" s="59" t="s">
        <v>27</v>
      </c>
      <c r="D25" s="58" t="s">
        <v>27</v>
      </c>
      <c r="E25" s="58" t="s">
        <v>27</v>
      </c>
      <c r="F25" s="58" t="s">
        <v>27</v>
      </c>
      <c r="G25" s="58" t="s">
        <v>27</v>
      </c>
      <c r="H25" s="9">
        <v>1</v>
      </c>
      <c r="I25" s="15">
        <v>127</v>
      </c>
      <c r="J25" s="9" t="s">
        <v>27</v>
      </c>
      <c r="K25" s="9" t="s">
        <v>27</v>
      </c>
      <c r="L25" s="9" t="s">
        <v>27</v>
      </c>
      <c r="M25" s="9" t="s">
        <v>27</v>
      </c>
      <c r="N25" s="9" t="s">
        <v>27</v>
      </c>
      <c r="O25" s="9" t="s">
        <v>27</v>
      </c>
      <c r="P25" s="9" t="s">
        <v>27</v>
      </c>
      <c r="Q25" s="9" t="s">
        <v>27</v>
      </c>
    </row>
    <row r="26" spans="1:17" ht="12.75">
      <c r="A26" s="2" t="s">
        <v>92</v>
      </c>
      <c r="B26" s="58" t="s">
        <v>27</v>
      </c>
      <c r="C26" s="59" t="s">
        <v>27</v>
      </c>
      <c r="D26" s="58" t="s">
        <v>27</v>
      </c>
      <c r="E26" s="58" t="s">
        <v>27</v>
      </c>
      <c r="F26" s="58">
        <v>3</v>
      </c>
      <c r="G26" s="59">
        <v>847</v>
      </c>
      <c r="H26" s="9">
        <v>1</v>
      </c>
      <c r="I26" s="15">
        <v>118.1</v>
      </c>
      <c r="J26" s="9" t="s">
        <v>27</v>
      </c>
      <c r="K26" s="9" t="s">
        <v>27</v>
      </c>
      <c r="L26" s="9" t="s">
        <v>27</v>
      </c>
      <c r="M26" s="9" t="s">
        <v>27</v>
      </c>
      <c r="N26" s="9" t="s">
        <v>27</v>
      </c>
      <c r="O26" s="9" t="s">
        <v>27</v>
      </c>
      <c r="P26" s="9">
        <v>1</v>
      </c>
      <c r="Q26" s="9">
        <v>255.9</v>
      </c>
    </row>
    <row r="27" spans="1:17" ht="12.75">
      <c r="A27" s="2" t="s">
        <v>94</v>
      </c>
      <c r="B27" s="58" t="s">
        <v>27</v>
      </c>
      <c r="C27" s="59" t="s">
        <v>27</v>
      </c>
      <c r="D27" s="58" t="s">
        <v>27</v>
      </c>
      <c r="E27" s="58" t="s">
        <v>27</v>
      </c>
      <c r="F27" s="58" t="s">
        <v>27</v>
      </c>
      <c r="G27" s="58" t="s">
        <v>27</v>
      </c>
      <c r="H27" s="9" t="s">
        <v>27</v>
      </c>
      <c r="I27" s="15" t="s">
        <v>27</v>
      </c>
      <c r="J27" s="9">
        <v>3</v>
      </c>
      <c r="K27" s="15">
        <v>1478</v>
      </c>
      <c r="L27" s="9">
        <v>3</v>
      </c>
      <c r="M27" s="15">
        <v>1352</v>
      </c>
      <c r="N27" s="9">
        <v>3</v>
      </c>
      <c r="O27" s="15">
        <v>1200</v>
      </c>
      <c r="P27" s="9">
        <v>9</v>
      </c>
      <c r="Q27" s="15">
        <v>4058</v>
      </c>
    </row>
    <row r="28" spans="1:17" ht="12.75">
      <c r="A28" s="2" t="s">
        <v>89</v>
      </c>
      <c r="B28" s="58" t="s">
        <v>27</v>
      </c>
      <c r="C28" s="59" t="s">
        <v>27</v>
      </c>
      <c r="D28" s="58" t="s">
        <v>27</v>
      </c>
      <c r="E28" s="58" t="s">
        <v>27</v>
      </c>
      <c r="F28" s="58" t="s">
        <v>27</v>
      </c>
      <c r="G28" s="58" t="s">
        <v>27</v>
      </c>
      <c r="H28" s="9" t="s">
        <v>27</v>
      </c>
      <c r="I28" s="15" t="s">
        <v>27</v>
      </c>
      <c r="J28" s="9">
        <v>3</v>
      </c>
      <c r="K28" s="15">
        <v>1478</v>
      </c>
      <c r="L28" s="9">
        <v>3</v>
      </c>
      <c r="M28" s="15">
        <v>1352</v>
      </c>
      <c r="N28" s="9">
        <v>3</v>
      </c>
      <c r="O28" s="15">
        <v>1200</v>
      </c>
      <c r="P28" s="9">
        <v>9</v>
      </c>
      <c r="Q28" s="15">
        <v>4058</v>
      </c>
    </row>
    <row r="29" spans="1:17" ht="12.75">
      <c r="A29" s="24" t="s">
        <v>92</v>
      </c>
      <c r="B29" s="58" t="s">
        <v>27</v>
      </c>
      <c r="C29" s="59" t="s">
        <v>27</v>
      </c>
      <c r="D29" s="58" t="s">
        <v>27</v>
      </c>
      <c r="E29" s="58" t="s">
        <v>27</v>
      </c>
      <c r="F29" s="58" t="s">
        <v>27</v>
      </c>
      <c r="G29" s="58" t="s">
        <v>27</v>
      </c>
      <c r="H29" s="9" t="s">
        <v>27</v>
      </c>
      <c r="I29" s="15" t="s">
        <v>27</v>
      </c>
      <c r="J29" s="9" t="s">
        <v>27</v>
      </c>
      <c r="K29" s="9" t="s">
        <v>27</v>
      </c>
      <c r="L29" s="47" t="s">
        <v>27</v>
      </c>
      <c r="M29" s="47" t="s">
        <v>27</v>
      </c>
      <c r="N29" s="47" t="s">
        <v>27</v>
      </c>
      <c r="O29" s="47" t="s">
        <v>27</v>
      </c>
      <c r="P29" s="47" t="s">
        <v>27</v>
      </c>
      <c r="Q29" s="47" t="s">
        <v>27</v>
      </c>
    </row>
    <row r="30" spans="1:17" ht="12.75">
      <c r="A30" s="35"/>
      <c r="B30" s="50"/>
      <c r="C30" s="51"/>
      <c r="D30" s="8"/>
      <c r="E30" s="52"/>
      <c r="F30" s="50"/>
      <c r="G30" s="50"/>
      <c r="H30" s="8"/>
      <c r="I30" s="52"/>
      <c r="J30" s="9"/>
      <c r="K30" s="9"/>
      <c r="L30" s="9"/>
      <c r="M30" s="9"/>
      <c r="N30" s="9"/>
      <c r="O30" s="9"/>
      <c r="P30" s="9"/>
      <c r="Q30" s="9"/>
    </row>
    <row r="31" spans="1:17" ht="12.75">
      <c r="A31" s="2" t="s">
        <v>95</v>
      </c>
      <c r="B31" s="50">
        <v>57</v>
      </c>
      <c r="C31" s="51">
        <v>28521</v>
      </c>
      <c r="D31" s="8">
        <v>50</v>
      </c>
      <c r="E31" s="52">
        <v>12770</v>
      </c>
      <c r="F31" s="50">
        <v>118</v>
      </c>
      <c r="G31" s="50">
        <v>31600</v>
      </c>
      <c r="H31" s="8">
        <v>131</v>
      </c>
      <c r="I31" s="52">
        <v>21154.4</v>
      </c>
      <c r="J31" s="9">
        <v>54</v>
      </c>
      <c r="K31" s="15">
        <v>13482</v>
      </c>
      <c r="L31" s="9">
        <v>38</v>
      </c>
      <c r="M31" s="15">
        <v>3675</v>
      </c>
      <c r="N31" s="9">
        <v>9</v>
      </c>
      <c r="O31" s="9">
        <v>1877.7</v>
      </c>
      <c r="P31" s="9">
        <v>19</v>
      </c>
      <c r="Q31" s="9">
        <v>5692.4</v>
      </c>
    </row>
    <row r="32" spans="1:17" ht="12.75">
      <c r="A32" s="2" t="s">
        <v>89</v>
      </c>
      <c r="B32" s="50">
        <v>47</v>
      </c>
      <c r="C32" s="51">
        <v>27589</v>
      </c>
      <c r="D32" s="8">
        <v>30</v>
      </c>
      <c r="E32" s="52">
        <v>12142</v>
      </c>
      <c r="F32" s="50">
        <v>82</v>
      </c>
      <c r="G32" s="50">
        <v>28172</v>
      </c>
      <c r="H32" s="8">
        <v>94</v>
      </c>
      <c r="I32" s="52">
        <v>16938.4</v>
      </c>
      <c r="J32" s="9">
        <v>28</v>
      </c>
      <c r="K32" s="15">
        <v>9867</v>
      </c>
      <c r="L32" s="9">
        <v>17</v>
      </c>
      <c r="M32" s="15">
        <v>2822</v>
      </c>
      <c r="N32" s="9">
        <v>6</v>
      </c>
      <c r="O32" s="9">
        <v>1406.7</v>
      </c>
      <c r="P32" s="9">
        <v>14</v>
      </c>
      <c r="Q32" s="9">
        <v>4980.2</v>
      </c>
    </row>
    <row r="33" spans="1:17" ht="12.75">
      <c r="A33" s="2" t="s">
        <v>92</v>
      </c>
      <c r="B33" s="58">
        <v>10</v>
      </c>
      <c r="C33" s="59">
        <v>932</v>
      </c>
      <c r="D33" s="6">
        <v>20</v>
      </c>
      <c r="E33" s="15">
        <v>628</v>
      </c>
      <c r="F33" s="50">
        <v>36</v>
      </c>
      <c r="G33" s="50">
        <v>3428</v>
      </c>
      <c r="H33" s="9">
        <v>37</v>
      </c>
      <c r="I33" s="15">
        <v>4216</v>
      </c>
      <c r="J33" s="47">
        <v>26</v>
      </c>
      <c r="K33" s="62">
        <v>3615</v>
      </c>
      <c r="L33" s="9">
        <v>21</v>
      </c>
      <c r="M33" s="15">
        <v>853</v>
      </c>
      <c r="N33" s="9">
        <v>3</v>
      </c>
      <c r="O33" s="15">
        <v>471</v>
      </c>
      <c r="P33" s="9">
        <v>5</v>
      </c>
      <c r="Q33" s="9">
        <v>712.2</v>
      </c>
    </row>
    <row r="34" spans="1:17" ht="12.75">
      <c r="A34" s="4"/>
      <c r="B34" s="63"/>
      <c r="C34" s="63"/>
      <c r="D34" s="63"/>
      <c r="E34" s="63"/>
      <c r="F34" s="5"/>
      <c r="G34" s="5"/>
      <c r="H34" s="5"/>
      <c r="I34" s="5"/>
      <c r="J34" s="46"/>
      <c r="K34" s="46"/>
      <c r="L34" s="46"/>
      <c r="M34" s="46"/>
      <c r="N34" s="46"/>
      <c r="O34" s="46"/>
      <c r="P34" s="18"/>
      <c r="Q34" s="18"/>
    </row>
    <row r="35" spans="1:14" ht="12.75">
      <c r="A35" s="34" t="s">
        <v>96</v>
      </c>
      <c r="B35" s="9"/>
      <c r="C35" s="9"/>
      <c r="D35" s="9"/>
      <c r="E35" s="9"/>
      <c r="F35" s="9"/>
      <c r="G35" s="9"/>
      <c r="H35" s="9"/>
      <c r="I35" s="9"/>
      <c r="J35" s="9"/>
      <c r="K35" s="9"/>
      <c r="L35" s="9"/>
      <c r="M35" s="36"/>
      <c r="N35" s="47"/>
    </row>
    <row r="36" spans="1:14" ht="12.75">
      <c r="A36" s="64" t="s">
        <v>97</v>
      </c>
      <c r="B36" s="9"/>
      <c r="C36" s="9"/>
      <c r="D36" s="9"/>
      <c r="E36" s="9"/>
      <c r="F36" s="9"/>
      <c r="G36" s="9"/>
      <c r="H36" s="9"/>
      <c r="I36" s="9"/>
      <c r="J36" s="9"/>
      <c r="K36" s="9"/>
      <c r="L36" s="9"/>
      <c r="M36" s="35"/>
      <c r="N36" s="47"/>
    </row>
    <row r="39" ht="12.75">
      <c r="A39" s="459" t="s">
        <v>712</v>
      </c>
    </row>
  </sheetData>
  <mergeCells count="10">
    <mergeCell ref="L3:M3"/>
    <mergeCell ref="P3:Q3"/>
    <mergeCell ref="B4:C4"/>
    <mergeCell ref="D4:E4"/>
    <mergeCell ref="F4:G4"/>
    <mergeCell ref="H4:I4"/>
    <mergeCell ref="B3:E3"/>
    <mergeCell ref="F3:G3"/>
    <mergeCell ref="H3:I3"/>
    <mergeCell ref="J3:K3"/>
  </mergeCells>
  <hyperlinks>
    <hyperlink ref="IV5" location="'CNX Nifty Junior'!A1" display="CNX Nifty Junior"/>
    <hyperlink ref="A39" location="Index!A1" display="Back"/>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50"/>
  <sheetViews>
    <sheetView workbookViewId="0" topLeftCell="A1">
      <selection activeCell="A50" sqref="A50"/>
    </sheetView>
  </sheetViews>
  <sheetFormatPr defaultColWidth="9.140625" defaultRowHeight="12.75"/>
  <cols>
    <col min="1" max="1" width="25.421875" style="0" customWidth="1"/>
  </cols>
  <sheetData>
    <row r="1" spans="1:14" ht="12.75">
      <c r="A1" s="73" t="s">
        <v>98</v>
      </c>
      <c r="B1" s="5"/>
      <c r="C1" s="5"/>
      <c r="D1" s="5"/>
      <c r="E1" s="5"/>
      <c r="F1" s="5"/>
      <c r="G1" s="5"/>
      <c r="H1" s="5"/>
      <c r="I1" s="5"/>
      <c r="J1" s="5"/>
      <c r="K1" s="5"/>
      <c r="L1" s="41" t="s">
        <v>99</v>
      </c>
      <c r="M1" s="74"/>
      <c r="N1" s="75"/>
    </row>
    <row r="2" spans="1:14" ht="12.75">
      <c r="A2" t="s">
        <v>100</v>
      </c>
      <c r="B2" s="127" t="s">
        <v>95</v>
      </c>
      <c r="C2" s="127"/>
      <c r="D2" s="444" t="s">
        <v>101</v>
      </c>
      <c r="E2" s="444"/>
      <c r="F2" s="444"/>
      <c r="G2" s="444"/>
      <c r="H2" s="444"/>
      <c r="I2" s="444"/>
      <c r="J2" s="444"/>
      <c r="K2" s="444"/>
      <c r="L2" s="444"/>
      <c r="M2" s="444"/>
      <c r="N2" s="25"/>
    </row>
    <row r="3" spans="2:14" ht="12.75">
      <c r="B3" s="76" t="s">
        <v>102</v>
      </c>
      <c r="C3" s="25"/>
      <c r="D3" s="77" t="s">
        <v>103</v>
      </c>
      <c r="E3" s="25"/>
      <c r="F3" s="25"/>
      <c r="G3" s="25"/>
      <c r="H3" s="25"/>
      <c r="I3" s="25"/>
      <c r="J3" s="76" t="s">
        <v>102</v>
      </c>
      <c r="K3" s="25"/>
      <c r="L3" s="76" t="s">
        <v>104</v>
      </c>
      <c r="M3" s="76"/>
      <c r="N3" s="76"/>
    </row>
    <row r="4" spans="2:14" ht="12.75">
      <c r="B4" s="75"/>
      <c r="C4" s="75"/>
      <c r="D4" s="128" t="s">
        <v>105</v>
      </c>
      <c r="E4" s="128"/>
      <c r="F4" s="128"/>
      <c r="G4" s="128"/>
      <c r="H4" s="128" t="s">
        <v>106</v>
      </c>
      <c r="I4" s="128"/>
      <c r="J4" s="128" t="s">
        <v>94</v>
      </c>
      <c r="K4" s="128"/>
      <c r="L4" s="128" t="s">
        <v>107</v>
      </c>
      <c r="M4" s="128"/>
      <c r="N4" s="25"/>
    </row>
    <row r="5" spans="2:14" ht="12.75">
      <c r="B5" s="76"/>
      <c r="C5" s="25"/>
      <c r="D5" s="76" t="s">
        <v>108</v>
      </c>
      <c r="E5" s="25"/>
      <c r="F5" s="76" t="s">
        <v>109</v>
      </c>
      <c r="G5" s="25"/>
      <c r="H5" s="76" t="s">
        <v>110</v>
      </c>
      <c r="I5" s="25"/>
      <c r="J5" s="76" t="s">
        <v>102</v>
      </c>
      <c r="K5" s="25"/>
      <c r="L5" s="76" t="s">
        <v>104</v>
      </c>
      <c r="M5" s="76"/>
      <c r="N5" s="76"/>
    </row>
    <row r="6" spans="1:14" ht="12.75">
      <c r="A6" s="5"/>
      <c r="B6" s="5"/>
      <c r="C6" s="5"/>
      <c r="D6" s="257" t="s">
        <v>111</v>
      </c>
      <c r="E6" s="257"/>
      <c r="F6" s="257" t="s">
        <v>112</v>
      </c>
      <c r="G6" s="257"/>
      <c r="H6" s="5"/>
      <c r="I6" s="5"/>
      <c r="J6" s="5"/>
      <c r="K6" s="5"/>
      <c r="L6" s="5"/>
      <c r="M6" s="74"/>
      <c r="N6" s="75"/>
    </row>
    <row r="7" spans="1:14" ht="12.75">
      <c r="A7" s="5"/>
      <c r="B7" s="19" t="s">
        <v>113</v>
      </c>
      <c r="C7" s="19" t="s">
        <v>11</v>
      </c>
      <c r="D7" s="19" t="s">
        <v>113</v>
      </c>
      <c r="E7" s="19" t="s">
        <v>11</v>
      </c>
      <c r="F7" s="19" t="s">
        <v>113</v>
      </c>
      <c r="G7" s="19" t="s">
        <v>11</v>
      </c>
      <c r="H7" s="19" t="s">
        <v>113</v>
      </c>
      <c r="I7" s="19" t="s">
        <v>11</v>
      </c>
      <c r="J7" s="19" t="s">
        <v>113</v>
      </c>
      <c r="K7" s="19" t="s">
        <v>11</v>
      </c>
      <c r="L7" s="19" t="s">
        <v>113</v>
      </c>
      <c r="M7" s="74" t="s">
        <v>11</v>
      </c>
      <c r="N7" s="25"/>
    </row>
    <row r="8" spans="1:14" ht="12.75">
      <c r="A8" s="39" t="s">
        <v>69</v>
      </c>
      <c r="B8" s="25"/>
      <c r="C8" s="25"/>
      <c r="D8" s="25"/>
      <c r="E8" s="25"/>
      <c r="F8" s="25"/>
      <c r="G8" s="25"/>
      <c r="H8" s="25"/>
      <c r="I8" s="25"/>
      <c r="J8" s="25"/>
      <c r="K8" s="25"/>
      <c r="L8" s="25"/>
      <c r="M8" s="76"/>
      <c r="N8" s="25"/>
    </row>
    <row r="9" spans="1:14" ht="12.75">
      <c r="A9" s="78" t="s">
        <v>114</v>
      </c>
      <c r="B9" s="79">
        <v>6</v>
      </c>
      <c r="C9" s="79">
        <v>266</v>
      </c>
      <c r="D9" s="79">
        <v>0</v>
      </c>
      <c r="E9" s="79">
        <v>0</v>
      </c>
      <c r="F9" s="79">
        <v>6</v>
      </c>
      <c r="G9" s="79">
        <v>266</v>
      </c>
      <c r="H9" s="79">
        <v>0</v>
      </c>
      <c r="I9" s="79">
        <v>0</v>
      </c>
      <c r="J9" s="79">
        <v>0</v>
      </c>
      <c r="K9" s="79">
        <v>0</v>
      </c>
      <c r="L9" s="79">
        <v>0</v>
      </c>
      <c r="M9" s="79">
        <v>0</v>
      </c>
      <c r="N9" s="25"/>
    </row>
    <row r="10" spans="1:15" ht="12.75">
      <c r="A10" s="78" t="s">
        <v>115</v>
      </c>
      <c r="B10" s="79">
        <v>14</v>
      </c>
      <c r="C10" s="79">
        <v>4584</v>
      </c>
      <c r="D10" s="79">
        <v>4</v>
      </c>
      <c r="E10" s="79">
        <v>532</v>
      </c>
      <c r="F10" s="79">
        <v>10</v>
      </c>
      <c r="G10" s="79">
        <v>4052</v>
      </c>
      <c r="H10" s="79">
        <v>0</v>
      </c>
      <c r="I10" s="79">
        <v>0</v>
      </c>
      <c r="J10" s="79">
        <v>0</v>
      </c>
      <c r="K10" s="79">
        <v>0</v>
      </c>
      <c r="L10" s="79">
        <v>0</v>
      </c>
      <c r="M10" s="79">
        <v>0</v>
      </c>
      <c r="N10" s="79"/>
      <c r="O10" s="80"/>
    </row>
    <row r="11" spans="1:15" ht="12.75">
      <c r="A11" s="78" t="s">
        <v>116</v>
      </c>
      <c r="B11" s="79">
        <v>9</v>
      </c>
      <c r="C11" s="79">
        <v>898</v>
      </c>
      <c r="D11" s="79">
        <v>1</v>
      </c>
      <c r="E11" s="79">
        <v>336</v>
      </c>
      <c r="F11" s="79">
        <v>8</v>
      </c>
      <c r="G11" s="79">
        <v>561</v>
      </c>
      <c r="H11" s="79">
        <v>0</v>
      </c>
      <c r="I11" s="79">
        <v>0</v>
      </c>
      <c r="J11" s="79">
        <v>0</v>
      </c>
      <c r="K11" s="79">
        <v>0</v>
      </c>
      <c r="L11" s="79">
        <v>0</v>
      </c>
      <c r="M11" s="79">
        <v>0</v>
      </c>
      <c r="N11" s="79"/>
      <c r="O11" s="80"/>
    </row>
    <row r="12" spans="1:14" s="81" customFormat="1" ht="12.75">
      <c r="A12" s="78" t="s">
        <v>117</v>
      </c>
      <c r="B12" s="79">
        <v>13</v>
      </c>
      <c r="C12" s="79">
        <v>3562</v>
      </c>
      <c r="D12" s="79">
        <v>0</v>
      </c>
      <c r="E12" s="79">
        <v>0</v>
      </c>
      <c r="F12" s="79">
        <v>13</v>
      </c>
      <c r="G12" s="79">
        <v>6562</v>
      </c>
      <c r="H12" s="79">
        <v>0</v>
      </c>
      <c r="I12" s="79">
        <v>0</v>
      </c>
      <c r="J12" s="79">
        <v>0</v>
      </c>
      <c r="K12" s="79">
        <v>0</v>
      </c>
      <c r="L12" s="79">
        <v>0</v>
      </c>
      <c r="M12" s="79">
        <v>0</v>
      </c>
      <c r="N12" s="79"/>
    </row>
    <row r="13" spans="1:14" ht="12.75">
      <c r="A13" s="82" t="s">
        <v>118</v>
      </c>
      <c r="B13" s="50">
        <v>14</v>
      </c>
      <c r="C13" s="50">
        <v>22688</v>
      </c>
      <c r="D13" s="50">
        <v>0</v>
      </c>
      <c r="E13" s="50">
        <v>0</v>
      </c>
      <c r="F13" s="50">
        <v>14</v>
      </c>
      <c r="G13" s="50">
        <v>22688</v>
      </c>
      <c r="H13" s="50">
        <v>0</v>
      </c>
      <c r="I13" s="50">
        <v>0</v>
      </c>
      <c r="J13" s="50">
        <v>0</v>
      </c>
      <c r="K13" s="50">
        <v>0</v>
      </c>
      <c r="L13" s="50">
        <v>0</v>
      </c>
      <c r="M13" s="50">
        <v>0</v>
      </c>
      <c r="N13" s="25"/>
    </row>
    <row r="14" spans="1:14" ht="12.75">
      <c r="A14" s="83" t="s">
        <v>119</v>
      </c>
      <c r="B14" s="50">
        <v>7</v>
      </c>
      <c r="C14" s="50">
        <v>613</v>
      </c>
      <c r="D14" s="50">
        <v>0</v>
      </c>
      <c r="E14" s="50">
        <v>0</v>
      </c>
      <c r="F14" s="50">
        <v>7</v>
      </c>
      <c r="G14" s="50">
        <v>613</v>
      </c>
      <c r="H14" s="50">
        <v>0</v>
      </c>
      <c r="I14" s="50">
        <v>0</v>
      </c>
      <c r="J14" s="50">
        <v>0</v>
      </c>
      <c r="K14" s="50">
        <v>0</v>
      </c>
      <c r="L14" s="50">
        <v>0</v>
      </c>
      <c r="M14" s="50">
        <v>0</v>
      </c>
      <c r="N14" s="25"/>
    </row>
    <row r="15" spans="1:14" ht="12.75">
      <c r="A15" s="83" t="s">
        <v>120</v>
      </c>
      <c r="B15" s="50">
        <v>4</v>
      </c>
      <c r="C15" s="50">
        <v>703</v>
      </c>
      <c r="D15" s="50">
        <v>0</v>
      </c>
      <c r="E15" s="50">
        <v>0</v>
      </c>
      <c r="F15" s="50">
        <v>4</v>
      </c>
      <c r="G15" s="50">
        <v>703</v>
      </c>
      <c r="H15" s="50">
        <v>0</v>
      </c>
      <c r="I15" s="50">
        <v>0</v>
      </c>
      <c r="J15" s="50">
        <v>0</v>
      </c>
      <c r="K15" s="50">
        <v>0</v>
      </c>
      <c r="L15" s="50">
        <v>0</v>
      </c>
      <c r="M15" s="50">
        <v>0</v>
      </c>
      <c r="N15" s="25"/>
    </row>
    <row r="16" spans="1:14" ht="12.75">
      <c r="A16" s="39" t="s">
        <v>63</v>
      </c>
      <c r="B16" s="84">
        <v>124</v>
      </c>
      <c r="C16" s="84">
        <v>33508</v>
      </c>
      <c r="D16" s="84">
        <v>2</v>
      </c>
      <c r="E16" s="84">
        <v>12</v>
      </c>
      <c r="F16" s="84">
        <v>119</v>
      </c>
      <c r="G16" s="84">
        <v>32889</v>
      </c>
      <c r="H16" s="84">
        <v>0</v>
      </c>
      <c r="I16" s="84">
        <v>0</v>
      </c>
      <c r="J16" s="84">
        <v>2</v>
      </c>
      <c r="K16" s="84">
        <v>356</v>
      </c>
      <c r="L16" s="85">
        <v>1</v>
      </c>
      <c r="M16" s="85">
        <v>249</v>
      </c>
      <c r="N16" s="25"/>
    </row>
    <row r="17" spans="1:15" ht="12.75">
      <c r="A17" s="86" t="s">
        <v>121</v>
      </c>
      <c r="B17" s="79">
        <v>5</v>
      </c>
      <c r="C17" s="79">
        <v>505</v>
      </c>
      <c r="D17" s="79">
        <v>0</v>
      </c>
      <c r="E17" s="79">
        <v>0</v>
      </c>
      <c r="F17" s="79">
        <v>5</v>
      </c>
      <c r="G17" s="79">
        <v>505</v>
      </c>
      <c r="H17" s="79">
        <v>0</v>
      </c>
      <c r="I17" s="79">
        <v>0</v>
      </c>
      <c r="J17" s="79">
        <v>0</v>
      </c>
      <c r="K17" s="79">
        <v>0</v>
      </c>
      <c r="L17" s="79">
        <v>0</v>
      </c>
      <c r="M17" s="79">
        <v>0</v>
      </c>
      <c r="N17" s="79"/>
      <c r="O17" s="87"/>
    </row>
    <row r="18" spans="1:14" ht="12.75">
      <c r="A18" s="86" t="s">
        <v>122</v>
      </c>
      <c r="B18" s="50">
        <v>21</v>
      </c>
      <c r="C18" s="50">
        <v>4706</v>
      </c>
      <c r="D18" s="50">
        <v>0</v>
      </c>
      <c r="E18" s="50">
        <v>0</v>
      </c>
      <c r="F18" s="50">
        <v>20</v>
      </c>
      <c r="G18" s="50">
        <v>4612</v>
      </c>
      <c r="H18" s="50">
        <v>0</v>
      </c>
      <c r="I18" s="50">
        <v>0</v>
      </c>
      <c r="J18" s="50">
        <v>1</v>
      </c>
      <c r="K18" s="50">
        <v>94</v>
      </c>
      <c r="L18" s="50">
        <v>0</v>
      </c>
      <c r="M18" s="50">
        <v>0</v>
      </c>
      <c r="N18" s="50"/>
    </row>
    <row r="19" spans="1:14" ht="12.75">
      <c r="A19" s="78" t="s">
        <v>123</v>
      </c>
      <c r="B19" s="50">
        <v>16</v>
      </c>
      <c r="C19" s="50">
        <v>3151</v>
      </c>
      <c r="D19" s="50">
        <v>0</v>
      </c>
      <c r="E19" s="50">
        <v>0</v>
      </c>
      <c r="F19" s="50">
        <v>16</v>
      </c>
      <c r="G19" s="50">
        <v>3151</v>
      </c>
      <c r="H19" s="50">
        <v>0</v>
      </c>
      <c r="I19" s="50">
        <v>0</v>
      </c>
      <c r="J19" s="50">
        <v>0</v>
      </c>
      <c r="K19" s="50">
        <v>0</v>
      </c>
      <c r="L19" s="50">
        <v>0</v>
      </c>
      <c r="M19" s="50">
        <v>0</v>
      </c>
      <c r="N19" s="50"/>
    </row>
    <row r="20" spans="1:15" ht="12.75">
      <c r="A20" s="78" t="s">
        <v>124</v>
      </c>
      <c r="B20" s="50">
        <v>15</v>
      </c>
      <c r="C20" s="50">
        <v>7724</v>
      </c>
      <c r="D20" s="50">
        <v>0</v>
      </c>
      <c r="E20" s="50">
        <v>0</v>
      </c>
      <c r="F20" s="50">
        <v>14</v>
      </c>
      <c r="G20" s="50">
        <v>7462</v>
      </c>
      <c r="H20" s="50">
        <v>0</v>
      </c>
      <c r="I20" s="50">
        <v>0</v>
      </c>
      <c r="J20" s="50">
        <v>1</v>
      </c>
      <c r="K20" s="50">
        <v>262</v>
      </c>
      <c r="L20" s="50">
        <v>0</v>
      </c>
      <c r="M20" s="50">
        <v>0</v>
      </c>
      <c r="N20" s="50"/>
      <c r="O20" s="80"/>
    </row>
    <row r="21" spans="1:14" ht="12.75">
      <c r="A21" s="78" t="s">
        <v>125</v>
      </c>
      <c r="B21" s="50">
        <v>10</v>
      </c>
      <c r="C21" s="50">
        <v>3575</v>
      </c>
      <c r="D21" s="50">
        <v>0</v>
      </c>
      <c r="E21" s="50">
        <v>0</v>
      </c>
      <c r="F21" s="50">
        <v>9</v>
      </c>
      <c r="G21" s="50">
        <v>3325</v>
      </c>
      <c r="H21" s="50">
        <v>0</v>
      </c>
      <c r="I21" s="50">
        <v>0</v>
      </c>
      <c r="J21" s="50">
        <v>0</v>
      </c>
      <c r="K21" s="50">
        <v>0</v>
      </c>
      <c r="L21" s="50">
        <v>1</v>
      </c>
      <c r="M21" s="50">
        <v>249</v>
      </c>
      <c r="N21" s="25"/>
    </row>
    <row r="22" spans="1:17" ht="12.75">
      <c r="A22" s="88" t="s">
        <v>126</v>
      </c>
      <c r="B22" s="79">
        <v>3</v>
      </c>
      <c r="C22" s="79">
        <v>328</v>
      </c>
      <c r="D22" s="79">
        <v>0</v>
      </c>
      <c r="E22" s="79">
        <v>0</v>
      </c>
      <c r="F22" s="79">
        <v>4</v>
      </c>
      <c r="G22" s="79">
        <v>328</v>
      </c>
      <c r="H22" s="79">
        <v>0</v>
      </c>
      <c r="I22" s="79">
        <v>0</v>
      </c>
      <c r="J22" s="79">
        <v>0</v>
      </c>
      <c r="K22" s="79">
        <v>0</v>
      </c>
      <c r="L22" s="79">
        <v>0</v>
      </c>
      <c r="M22" s="79">
        <v>0</v>
      </c>
      <c r="N22" s="79"/>
      <c r="O22" s="81"/>
      <c r="P22" s="80"/>
      <c r="Q22" s="80"/>
    </row>
    <row r="23" spans="1:14" ht="12.75">
      <c r="A23" s="86" t="s">
        <v>127</v>
      </c>
      <c r="B23" s="79">
        <v>21</v>
      </c>
      <c r="C23" s="79">
        <v>1330</v>
      </c>
      <c r="D23" s="79">
        <v>0</v>
      </c>
      <c r="E23" s="79">
        <v>0</v>
      </c>
      <c r="F23" s="79">
        <v>21</v>
      </c>
      <c r="G23" s="79">
        <v>1330</v>
      </c>
      <c r="H23" s="79">
        <v>0</v>
      </c>
      <c r="I23" s="79">
        <v>0</v>
      </c>
      <c r="J23" s="79">
        <v>0</v>
      </c>
      <c r="K23" s="79">
        <v>0</v>
      </c>
      <c r="L23" s="79">
        <v>0</v>
      </c>
      <c r="M23" s="79">
        <v>0</v>
      </c>
      <c r="N23" s="25"/>
    </row>
    <row r="24" spans="1:17" ht="12.75">
      <c r="A24" s="78" t="s">
        <v>128</v>
      </c>
      <c r="B24" s="79">
        <v>5</v>
      </c>
      <c r="C24" s="79">
        <v>707</v>
      </c>
      <c r="D24" s="79">
        <v>0</v>
      </c>
      <c r="E24" s="79">
        <v>0</v>
      </c>
      <c r="F24" s="79">
        <v>5</v>
      </c>
      <c r="G24" s="79">
        <v>707</v>
      </c>
      <c r="H24" s="79">
        <v>0</v>
      </c>
      <c r="I24" s="79">
        <v>0</v>
      </c>
      <c r="J24" s="79">
        <v>0</v>
      </c>
      <c r="K24" s="79">
        <v>0</v>
      </c>
      <c r="L24" s="79">
        <v>0</v>
      </c>
      <c r="M24" s="79">
        <v>0</v>
      </c>
      <c r="N24" s="79"/>
      <c r="O24" s="81"/>
      <c r="P24" s="81"/>
      <c r="Q24" s="87"/>
    </row>
    <row r="25" spans="1:16" ht="12.75">
      <c r="A25" s="78" t="s">
        <v>129</v>
      </c>
      <c r="B25" s="79">
        <v>2</v>
      </c>
      <c r="C25" s="79">
        <v>808</v>
      </c>
      <c r="D25" s="79">
        <v>0</v>
      </c>
      <c r="E25" s="79">
        <v>0</v>
      </c>
      <c r="F25" s="79">
        <v>2</v>
      </c>
      <c r="G25" s="79">
        <v>808</v>
      </c>
      <c r="H25" s="79">
        <v>0</v>
      </c>
      <c r="I25" s="79">
        <v>0</v>
      </c>
      <c r="J25" s="79">
        <v>0</v>
      </c>
      <c r="K25" s="79">
        <v>0</v>
      </c>
      <c r="L25" s="79">
        <v>0</v>
      </c>
      <c r="M25" s="79">
        <v>0</v>
      </c>
      <c r="N25" s="79"/>
      <c r="O25" s="81"/>
      <c r="P25" s="81"/>
    </row>
    <row r="26" spans="1:14" ht="12.75">
      <c r="A26" s="82" t="s">
        <v>130</v>
      </c>
      <c r="B26" s="50">
        <v>6</v>
      </c>
      <c r="C26" s="50">
        <v>253</v>
      </c>
      <c r="D26" s="50">
        <v>1</v>
      </c>
      <c r="E26" s="50">
        <v>5</v>
      </c>
      <c r="F26" s="50">
        <v>5</v>
      </c>
      <c r="G26" s="50">
        <v>248</v>
      </c>
      <c r="H26" s="50">
        <v>0</v>
      </c>
      <c r="I26" s="50">
        <v>0</v>
      </c>
      <c r="J26" s="50">
        <v>0</v>
      </c>
      <c r="K26" s="50">
        <v>0</v>
      </c>
      <c r="L26" s="50">
        <v>0</v>
      </c>
      <c r="M26" s="50">
        <v>0</v>
      </c>
      <c r="N26" s="25"/>
    </row>
    <row r="27" spans="1:14" ht="12.75">
      <c r="A27" s="83" t="s">
        <v>131</v>
      </c>
      <c r="B27" s="50">
        <v>6</v>
      </c>
      <c r="C27" s="50">
        <v>1287</v>
      </c>
      <c r="D27" s="50">
        <v>0</v>
      </c>
      <c r="E27" s="50">
        <v>0</v>
      </c>
      <c r="F27" s="50">
        <v>6</v>
      </c>
      <c r="G27" s="50">
        <v>1287</v>
      </c>
      <c r="H27" s="50">
        <v>0</v>
      </c>
      <c r="I27" s="50">
        <v>0</v>
      </c>
      <c r="J27" s="50">
        <v>0</v>
      </c>
      <c r="K27" s="50">
        <v>0</v>
      </c>
      <c r="L27" s="50">
        <v>0</v>
      </c>
      <c r="M27" s="50">
        <v>0</v>
      </c>
      <c r="N27" s="25"/>
    </row>
    <row r="28" spans="1:14" ht="12.75">
      <c r="A28" s="82" t="s">
        <v>132</v>
      </c>
      <c r="B28" s="50">
        <v>13</v>
      </c>
      <c r="C28" s="50">
        <v>9132</v>
      </c>
      <c r="D28" s="50">
        <v>1</v>
      </c>
      <c r="E28" s="50">
        <v>8</v>
      </c>
      <c r="F28" s="50">
        <v>12</v>
      </c>
      <c r="G28" s="50">
        <v>9125</v>
      </c>
      <c r="H28" s="50">
        <v>0</v>
      </c>
      <c r="I28" s="50">
        <v>0</v>
      </c>
      <c r="J28" s="50">
        <v>0</v>
      </c>
      <c r="K28" s="50">
        <v>0</v>
      </c>
      <c r="L28" s="50">
        <v>0</v>
      </c>
      <c r="M28" s="50">
        <v>0</v>
      </c>
      <c r="N28" s="25"/>
    </row>
    <row r="29" spans="1:14" ht="12.75">
      <c r="A29" s="39"/>
      <c r="B29" s="89"/>
      <c r="C29" s="89"/>
      <c r="D29" s="89"/>
      <c r="E29" s="89"/>
      <c r="F29" s="89"/>
      <c r="G29" s="89"/>
      <c r="H29" s="89"/>
      <c r="I29" s="89"/>
      <c r="J29" s="89"/>
      <c r="K29" s="89"/>
      <c r="L29" s="89"/>
      <c r="M29" s="89"/>
      <c r="N29" s="50"/>
    </row>
    <row r="30" spans="1:14" ht="12.75">
      <c r="A30" s="90" t="s">
        <v>133</v>
      </c>
      <c r="B30" s="89">
        <v>139</v>
      </c>
      <c r="C30" s="89">
        <v>27382</v>
      </c>
      <c r="D30" s="89">
        <v>10</v>
      </c>
      <c r="E30" s="89">
        <v>372</v>
      </c>
      <c r="F30" s="89">
        <v>128</v>
      </c>
      <c r="G30" s="89">
        <v>27000</v>
      </c>
      <c r="H30" s="89">
        <v>0</v>
      </c>
      <c r="I30" s="89">
        <v>0</v>
      </c>
      <c r="J30" s="89">
        <v>0</v>
      </c>
      <c r="K30" s="89">
        <v>0</v>
      </c>
      <c r="L30" s="89">
        <v>1</v>
      </c>
      <c r="M30" s="89">
        <v>10</v>
      </c>
      <c r="N30" s="50"/>
    </row>
    <row r="31" spans="1:14" ht="15.75" customHeight="1">
      <c r="A31" s="39" t="s">
        <v>65</v>
      </c>
      <c r="B31" s="89">
        <v>60</v>
      </c>
      <c r="C31" s="89">
        <v>28256</v>
      </c>
      <c r="D31" s="89">
        <v>6</v>
      </c>
      <c r="E31" s="89">
        <v>420</v>
      </c>
      <c r="F31" s="89">
        <v>49</v>
      </c>
      <c r="G31" s="89">
        <v>23968</v>
      </c>
      <c r="H31" s="89">
        <v>0</v>
      </c>
      <c r="I31" s="89">
        <v>0</v>
      </c>
      <c r="J31" s="89">
        <v>5</v>
      </c>
      <c r="K31" s="89">
        <v>3867</v>
      </c>
      <c r="L31" s="89">
        <v>0</v>
      </c>
      <c r="M31" s="89">
        <v>0</v>
      </c>
      <c r="N31" s="50"/>
    </row>
    <row r="32" spans="1:14" ht="12.75">
      <c r="A32" s="91" t="s">
        <v>66</v>
      </c>
      <c r="B32" s="89">
        <v>57</v>
      </c>
      <c r="C32" s="89">
        <v>23272</v>
      </c>
      <c r="D32" s="89">
        <v>14</v>
      </c>
      <c r="E32" s="89">
        <v>360</v>
      </c>
      <c r="F32" s="89">
        <v>37</v>
      </c>
      <c r="G32" s="89">
        <v>18589</v>
      </c>
      <c r="H32" s="89">
        <v>0</v>
      </c>
      <c r="I32" s="89">
        <v>0</v>
      </c>
      <c r="J32" s="89">
        <v>6</v>
      </c>
      <c r="K32" s="89">
        <v>4324</v>
      </c>
      <c r="L32" s="89">
        <v>0</v>
      </c>
      <c r="M32" s="89">
        <v>0</v>
      </c>
      <c r="N32" s="92"/>
    </row>
    <row r="33" spans="1:14" ht="12.75">
      <c r="A33" s="93" t="s">
        <v>134</v>
      </c>
      <c r="B33" s="89">
        <v>26</v>
      </c>
      <c r="C33" s="89">
        <v>4070</v>
      </c>
      <c r="D33" s="84">
        <v>6</v>
      </c>
      <c r="E33" s="84">
        <v>143</v>
      </c>
      <c r="F33" s="84">
        <v>11</v>
      </c>
      <c r="G33" s="84">
        <v>1314</v>
      </c>
      <c r="H33" s="84">
        <v>0</v>
      </c>
      <c r="I33" s="84">
        <v>0</v>
      </c>
      <c r="J33" s="84">
        <v>8</v>
      </c>
      <c r="K33" s="84">
        <v>2600</v>
      </c>
      <c r="L33" s="84">
        <v>2</v>
      </c>
      <c r="M33" s="84">
        <v>13</v>
      </c>
      <c r="N33" s="94"/>
    </row>
    <row r="34" spans="1:14" ht="12.75">
      <c r="A34" s="93" t="s">
        <v>68</v>
      </c>
      <c r="B34" s="89">
        <v>35</v>
      </c>
      <c r="C34" s="89">
        <v>7543</v>
      </c>
      <c r="D34" s="84">
        <v>7</v>
      </c>
      <c r="E34" s="84">
        <v>151</v>
      </c>
      <c r="F34" s="84">
        <v>8</v>
      </c>
      <c r="G34" s="84">
        <v>1121</v>
      </c>
      <c r="H34" s="84">
        <v>0</v>
      </c>
      <c r="I34" s="84">
        <v>0</v>
      </c>
      <c r="J34" s="84">
        <v>16</v>
      </c>
      <c r="K34" s="84">
        <v>5601</v>
      </c>
      <c r="L34" s="84">
        <v>4</v>
      </c>
      <c r="M34" s="84">
        <v>670</v>
      </c>
      <c r="N34" s="94"/>
    </row>
    <row r="35" spans="1:14" ht="12.75">
      <c r="A35" s="93" t="s">
        <v>135</v>
      </c>
      <c r="B35" s="89">
        <f>(D35+F35+H35+J35+L35)</f>
        <v>151</v>
      </c>
      <c r="C35" s="89">
        <v>6108</v>
      </c>
      <c r="D35" s="84">
        <v>84</v>
      </c>
      <c r="E35" s="84">
        <v>818</v>
      </c>
      <c r="F35" s="84">
        <v>54</v>
      </c>
      <c r="G35" s="84">
        <v>2408</v>
      </c>
      <c r="H35" s="84">
        <v>2</v>
      </c>
      <c r="I35" s="84">
        <v>142</v>
      </c>
      <c r="J35" s="84">
        <v>10</v>
      </c>
      <c r="K35" s="84">
        <v>2704</v>
      </c>
      <c r="L35" s="84">
        <v>1</v>
      </c>
      <c r="M35" s="84">
        <v>36</v>
      </c>
      <c r="N35" s="94"/>
    </row>
    <row r="36" spans="1:14" ht="12.75">
      <c r="A36" s="93" t="s">
        <v>9</v>
      </c>
      <c r="B36" s="89">
        <v>93</v>
      </c>
      <c r="C36" s="89">
        <v>7817</v>
      </c>
      <c r="D36" s="84">
        <v>30</v>
      </c>
      <c r="E36" s="84">
        <v>786</v>
      </c>
      <c r="F36" s="84">
        <v>52</v>
      </c>
      <c r="G36" s="84">
        <v>3780</v>
      </c>
      <c r="H36" s="84">
        <v>0</v>
      </c>
      <c r="I36" s="84">
        <v>0</v>
      </c>
      <c r="J36" s="84">
        <v>10</v>
      </c>
      <c r="K36" s="84">
        <v>3200</v>
      </c>
      <c r="L36" s="84">
        <v>2</v>
      </c>
      <c r="M36" s="84">
        <v>51</v>
      </c>
      <c r="N36" s="94"/>
    </row>
    <row r="37" spans="1:14" ht="12.75">
      <c r="A37" s="93" t="s">
        <v>136</v>
      </c>
      <c r="B37" s="89">
        <v>58</v>
      </c>
      <c r="C37" s="89">
        <v>5587</v>
      </c>
      <c r="D37" s="84">
        <v>20</v>
      </c>
      <c r="E37" s="84">
        <v>197</v>
      </c>
      <c r="F37" s="84">
        <v>20</v>
      </c>
      <c r="G37" s="84">
        <v>660</v>
      </c>
      <c r="H37" s="84">
        <v>3</v>
      </c>
      <c r="I37" s="84">
        <v>78</v>
      </c>
      <c r="J37" s="84">
        <v>10</v>
      </c>
      <c r="K37" s="84">
        <v>4450</v>
      </c>
      <c r="L37" s="84">
        <v>6</v>
      </c>
      <c r="M37" s="84">
        <v>202</v>
      </c>
      <c r="N37" s="94"/>
    </row>
    <row r="38" spans="1:14" ht="12.75">
      <c r="A38" s="93" t="s">
        <v>137</v>
      </c>
      <c r="B38" s="89">
        <v>111</v>
      </c>
      <c r="C38" s="89">
        <v>4570</v>
      </c>
      <c r="D38" s="84">
        <v>64</v>
      </c>
      <c r="E38" s="84">
        <v>271</v>
      </c>
      <c r="F38" s="84">
        <v>33</v>
      </c>
      <c r="G38" s="84">
        <v>1610</v>
      </c>
      <c r="H38" s="84">
        <v>3</v>
      </c>
      <c r="I38" s="84">
        <v>10</v>
      </c>
      <c r="J38" s="84">
        <v>4</v>
      </c>
      <c r="K38" s="84">
        <v>1550</v>
      </c>
      <c r="L38" s="84">
        <v>10</v>
      </c>
      <c r="M38" s="84">
        <v>1128</v>
      </c>
      <c r="N38" s="94"/>
    </row>
    <row r="39" spans="1:14" ht="12.75">
      <c r="A39" s="93" t="s">
        <v>138</v>
      </c>
      <c r="B39" s="89">
        <v>882</v>
      </c>
      <c r="C39" s="89">
        <v>14276</v>
      </c>
      <c r="D39" s="84">
        <v>697</v>
      </c>
      <c r="E39" s="84">
        <v>3433</v>
      </c>
      <c r="F39" s="84">
        <v>148</v>
      </c>
      <c r="G39" s="84">
        <v>4412</v>
      </c>
      <c r="H39" s="84">
        <v>5</v>
      </c>
      <c r="I39" s="84">
        <v>75</v>
      </c>
      <c r="J39" s="84">
        <v>10</v>
      </c>
      <c r="K39" s="84">
        <v>5400</v>
      </c>
      <c r="L39" s="84">
        <v>29</v>
      </c>
      <c r="M39" s="84">
        <v>957</v>
      </c>
      <c r="N39" s="94"/>
    </row>
    <row r="40" spans="1:14" ht="12.75">
      <c r="A40" s="93" t="s">
        <v>139</v>
      </c>
      <c r="B40" s="89">
        <v>1725</v>
      </c>
      <c r="C40" s="89">
        <v>20804</v>
      </c>
      <c r="D40" s="84">
        <v>1181</v>
      </c>
      <c r="E40" s="84">
        <v>4958</v>
      </c>
      <c r="F40" s="84">
        <v>480</v>
      </c>
      <c r="G40" s="84">
        <v>9727</v>
      </c>
      <c r="H40" s="84">
        <v>8</v>
      </c>
      <c r="I40" s="84">
        <v>145</v>
      </c>
      <c r="J40" s="84">
        <v>6</v>
      </c>
      <c r="K40" s="84">
        <v>2086</v>
      </c>
      <c r="L40" s="84">
        <v>63</v>
      </c>
      <c r="M40" s="84">
        <v>3888</v>
      </c>
      <c r="N40" s="94"/>
    </row>
    <row r="41" spans="1:14" ht="12.75">
      <c r="A41" s="93" t="s">
        <v>140</v>
      </c>
      <c r="B41" s="89">
        <v>1692</v>
      </c>
      <c r="C41" s="89">
        <v>27633</v>
      </c>
      <c r="D41" s="84">
        <v>942</v>
      </c>
      <c r="E41" s="84">
        <v>5529</v>
      </c>
      <c r="F41" s="84">
        <v>651</v>
      </c>
      <c r="G41" s="84">
        <v>12441</v>
      </c>
      <c r="H41" s="84">
        <v>7</v>
      </c>
      <c r="I41" s="84">
        <v>124</v>
      </c>
      <c r="J41" s="84">
        <v>0</v>
      </c>
      <c r="K41" s="84">
        <v>0</v>
      </c>
      <c r="L41" s="84">
        <v>135</v>
      </c>
      <c r="M41" s="84">
        <v>9538</v>
      </c>
      <c r="N41" s="94"/>
    </row>
    <row r="42" spans="1:14" ht="12.75">
      <c r="A42" s="95" t="s">
        <v>141</v>
      </c>
      <c r="B42" s="96">
        <v>1143</v>
      </c>
      <c r="C42" s="96">
        <v>24372</v>
      </c>
      <c r="D42" s="97">
        <v>608</v>
      </c>
      <c r="E42" s="97">
        <v>3808</v>
      </c>
      <c r="F42" s="97">
        <v>383</v>
      </c>
      <c r="G42" s="97">
        <v>9220</v>
      </c>
      <c r="H42" s="97">
        <v>1</v>
      </c>
      <c r="I42" s="97">
        <v>2</v>
      </c>
      <c r="J42" s="97">
        <v>9</v>
      </c>
      <c r="K42" s="97">
        <v>1991</v>
      </c>
      <c r="L42" s="97">
        <v>142</v>
      </c>
      <c r="M42" s="97">
        <v>9351</v>
      </c>
      <c r="N42" s="94"/>
    </row>
    <row r="43" spans="1:14" ht="12.75">
      <c r="A43" s="98"/>
      <c r="B43" s="89"/>
      <c r="C43" s="89"/>
      <c r="D43" s="84"/>
      <c r="E43" s="84"/>
      <c r="F43" s="84"/>
      <c r="G43" s="84"/>
      <c r="H43" s="84"/>
      <c r="I43" s="84"/>
      <c r="J43" s="84"/>
      <c r="K43" s="84"/>
      <c r="L43" s="84"/>
      <c r="M43" s="84"/>
      <c r="N43" s="94"/>
    </row>
    <row r="44" spans="1:14" ht="12.75">
      <c r="A44" s="99" t="s">
        <v>142</v>
      </c>
      <c r="B44" s="100"/>
      <c r="C44" s="100"/>
      <c r="D44" s="87"/>
      <c r="E44" s="87"/>
      <c r="F44" s="87"/>
      <c r="G44" s="87"/>
      <c r="H44" s="87"/>
      <c r="I44" s="87"/>
      <c r="M44" s="80"/>
      <c r="N44" s="75"/>
    </row>
    <row r="45" spans="1:13" ht="12.75">
      <c r="A45" s="99" t="s">
        <v>143</v>
      </c>
      <c r="B45" s="100"/>
      <c r="C45" s="100"/>
      <c r="D45" s="87"/>
      <c r="E45" s="87"/>
      <c r="F45" s="87"/>
      <c r="G45" s="87"/>
      <c r="H45" s="87"/>
      <c r="I45" s="87"/>
      <c r="M45" s="101"/>
    </row>
    <row r="46" spans="1:13" ht="12.75">
      <c r="A46" s="99" t="s">
        <v>144</v>
      </c>
      <c r="B46" s="100"/>
      <c r="C46" s="100"/>
      <c r="D46" s="87"/>
      <c r="E46" s="87"/>
      <c r="F46" s="87"/>
      <c r="G46" s="87"/>
      <c r="H46" s="87"/>
      <c r="I46" s="87"/>
      <c r="M46" s="101"/>
    </row>
    <row r="47" spans="1:13" ht="12.75">
      <c r="A47" s="99" t="s">
        <v>145</v>
      </c>
      <c r="B47" s="100"/>
      <c r="C47" s="100"/>
      <c r="D47" s="87"/>
      <c r="E47" s="87"/>
      <c r="F47" s="87"/>
      <c r="G47" s="87"/>
      <c r="H47" s="87"/>
      <c r="I47" s="87"/>
      <c r="M47" s="101"/>
    </row>
    <row r="48" spans="1:13" ht="12.75">
      <c r="A48" s="102" t="s">
        <v>146</v>
      </c>
      <c r="B48" s="100"/>
      <c r="C48" s="100"/>
      <c r="M48" s="101"/>
    </row>
    <row r="49" spans="1:14" ht="12.75">
      <c r="A49" s="9"/>
      <c r="B49" s="9"/>
      <c r="C49" s="9"/>
      <c r="D49" s="9"/>
      <c r="E49" s="9"/>
      <c r="F49" s="9"/>
      <c r="G49" s="9"/>
      <c r="H49" s="9"/>
      <c r="I49" s="9"/>
      <c r="J49" s="9"/>
      <c r="K49" s="9"/>
      <c r="L49" s="9"/>
      <c r="M49" s="35"/>
      <c r="N49" s="9"/>
    </row>
    <row r="50" ht="12.75">
      <c r="A50" s="459" t="s">
        <v>712</v>
      </c>
    </row>
  </sheetData>
  <mergeCells count="8">
    <mergeCell ref="D6:E6"/>
    <mergeCell ref="F6:G6"/>
    <mergeCell ref="B2:C2"/>
    <mergeCell ref="D2:M2"/>
    <mergeCell ref="D4:G4"/>
    <mergeCell ref="H4:I4"/>
    <mergeCell ref="J4:K4"/>
    <mergeCell ref="L4:M4"/>
  </mergeCells>
  <hyperlinks>
    <hyperlink ref="A50" location="Index!A1" display="Back"/>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46"/>
  <sheetViews>
    <sheetView workbookViewId="0" topLeftCell="A1">
      <selection activeCell="A46" sqref="A46"/>
    </sheetView>
  </sheetViews>
  <sheetFormatPr defaultColWidth="9.140625" defaultRowHeight="12.75"/>
  <cols>
    <col min="1" max="1" width="23.140625" style="0" customWidth="1"/>
    <col min="2" max="16" width="8.57421875" style="0" customWidth="1"/>
  </cols>
  <sheetData>
    <row r="1" spans="1:14" ht="12.75">
      <c r="A1" s="73" t="s">
        <v>147</v>
      </c>
      <c r="B1" s="5"/>
      <c r="C1" s="5"/>
      <c r="D1" s="5"/>
      <c r="E1" s="5"/>
      <c r="F1" s="5"/>
      <c r="G1" s="5"/>
      <c r="H1" s="5"/>
      <c r="I1" s="5"/>
      <c r="J1" s="5"/>
      <c r="K1" s="5"/>
      <c r="L1" s="5"/>
      <c r="M1" s="74"/>
      <c r="N1" s="73" t="s">
        <v>99</v>
      </c>
    </row>
    <row r="2" spans="1:14" ht="12.75">
      <c r="A2" t="s">
        <v>100</v>
      </c>
      <c r="B2" s="127" t="s">
        <v>95</v>
      </c>
      <c r="C2" s="127"/>
      <c r="D2" s="127" t="s">
        <v>148</v>
      </c>
      <c r="E2" s="127"/>
      <c r="F2" s="127"/>
      <c r="G2" s="127"/>
      <c r="H2" s="127" t="s">
        <v>149</v>
      </c>
      <c r="I2" s="127"/>
      <c r="J2" s="127"/>
      <c r="K2" s="127"/>
      <c r="L2" s="128" t="s">
        <v>150</v>
      </c>
      <c r="M2" s="128"/>
      <c r="N2" s="128"/>
    </row>
    <row r="3" spans="2:14" ht="12.75">
      <c r="B3" s="76" t="s">
        <v>102</v>
      </c>
      <c r="C3" s="25"/>
      <c r="D3" s="76" t="s">
        <v>151</v>
      </c>
      <c r="E3" s="25"/>
      <c r="F3" s="76" t="s">
        <v>152</v>
      </c>
      <c r="G3" s="25"/>
      <c r="H3" s="76" t="s">
        <v>110</v>
      </c>
      <c r="I3" s="25"/>
      <c r="J3" s="77" t="s">
        <v>153</v>
      </c>
      <c r="K3" s="25"/>
      <c r="L3" s="76" t="s">
        <v>104</v>
      </c>
      <c r="M3" s="76"/>
      <c r="N3" s="77" t="s">
        <v>154</v>
      </c>
    </row>
    <row r="4" spans="2:15" ht="12.75">
      <c r="B4" s="75"/>
      <c r="C4" s="75"/>
      <c r="D4" s="128" t="s">
        <v>155</v>
      </c>
      <c r="E4" s="128"/>
      <c r="F4" s="128" t="s">
        <v>156</v>
      </c>
      <c r="G4" s="128"/>
      <c r="H4" s="128" t="s">
        <v>157</v>
      </c>
      <c r="I4" s="128"/>
      <c r="J4" s="128" t="s">
        <v>158</v>
      </c>
      <c r="K4" s="128"/>
      <c r="L4" s="128" t="s">
        <v>159</v>
      </c>
      <c r="M4" s="128"/>
      <c r="N4" s="128" t="s">
        <v>155</v>
      </c>
      <c r="O4" s="128"/>
    </row>
    <row r="5" spans="2:14" ht="12.75">
      <c r="B5" s="76"/>
      <c r="C5" s="25"/>
      <c r="D5" s="76" t="s">
        <v>108</v>
      </c>
      <c r="E5" s="25"/>
      <c r="F5" s="76" t="s">
        <v>152</v>
      </c>
      <c r="G5" s="25"/>
      <c r="H5" s="76" t="s">
        <v>110</v>
      </c>
      <c r="I5" s="25"/>
      <c r="J5" s="76" t="s">
        <v>160</v>
      </c>
      <c r="K5" s="25"/>
      <c r="L5" s="76" t="s">
        <v>104</v>
      </c>
      <c r="M5" s="76"/>
      <c r="N5" s="76" t="s">
        <v>151</v>
      </c>
    </row>
    <row r="6" spans="1:15" s="80" customFormat="1" ht="12.75">
      <c r="A6" s="63"/>
      <c r="B6" s="63" t="s">
        <v>113</v>
      </c>
      <c r="C6" s="63" t="s">
        <v>11</v>
      </c>
      <c r="D6" s="63" t="s">
        <v>113</v>
      </c>
      <c r="E6" s="63" t="s">
        <v>11</v>
      </c>
      <c r="F6" s="63" t="s">
        <v>113</v>
      </c>
      <c r="G6" s="63" t="s">
        <v>11</v>
      </c>
      <c r="H6" s="63" t="s">
        <v>113</v>
      </c>
      <c r="I6" s="63" t="s">
        <v>11</v>
      </c>
      <c r="J6" s="63" t="s">
        <v>113</v>
      </c>
      <c r="K6" s="63" t="s">
        <v>11</v>
      </c>
      <c r="L6" s="63" t="s">
        <v>113</v>
      </c>
      <c r="M6" s="63" t="s">
        <v>11</v>
      </c>
      <c r="N6" s="63" t="s">
        <v>113</v>
      </c>
      <c r="O6" s="117" t="s">
        <v>11</v>
      </c>
    </row>
    <row r="7" spans="1:16" ht="12.75">
      <c r="A7" s="39" t="s">
        <v>69</v>
      </c>
      <c r="B7" s="25"/>
      <c r="C7" s="25"/>
      <c r="D7" s="50"/>
      <c r="E7" s="50"/>
      <c r="F7" s="50"/>
      <c r="G7" s="50"/>
      <c r="H7" s="50"/>
      <c r="I7" s="50"/>
      <c r="J7" s="50"/>
      <c r="K7" s="50"/>
      <c r="L7" s="50"/>
      <c r="M7" s="50"/>
      <c r="N7" s="50"/>
      <c r="O7" s="105"/>
      <c r="P7" s="80"/>
    </row>
    <row r="8" spans="1:16" ht="12.75">
      <c r="A8" s="78" t="s">
        <v>114</v>
      </c>
      <c r="B8" s="79">
        <v>6</v>
      </c>
      <c r="C8" s="79">
        <v>266</v>
      </c>
      <c r="D8" s="79">
        <v>6</v>
      </c>
      <c r="E8" s="79">
        <v>266</v>
      </c>
      <c r="F8" s="79">
        <v>0</v>
      </c>
      <c r="G8" s="79">
        <v>0</v>
      </c>
      <c r="H8" s="79">
        <v>0</v>
      </c>
      <c r="I8" s="79">
        <v>0</v>
      </c>
      <c r="J8" s="79">
        <v>6</v>
      </c>
      <c r="K8" s="79">
        <v>266</v>
      </c>
      <c r="L8" s="79">
        <v>0</v>
      </c>
      <c r="M8" s="79">
        <v>0</v>
      </c>
      <c r="N8" s="79">
        <v>6</v>
      </c>
      <c r="O8" s="106">
        <v>266</v>
      </c>
      <c r="P8" s="81"/>
    </row>
    <row r="9" spans="1:15" ht="12.75">
      <c r="A9" s="78" t="s">
        <v>115</v>
      </c>
      <c r="B9" s="79">
        <v>14</v>
      </c>
      <c r="C9" s="79">
        <v>4584</v>
      </c>
      <c r="D9" s="79">
        <v>10</v>
      </c>
      <c r="E9" s="79">
        <v>4345</v>
      </c>
      <c r="F9" s="79">
        <v>4</v>
      </c>
      <c r="G9" s="79">
        <v>239</v>
      </c>
      <c r="H9" s="79">
        <v>5</v>
      </c>
      <c r="I9" s="79">
        <v>739</v>
      </c>
      <c r="J9" s="79">
        <v>9</v>
      </c>
      <c r="K9" s="79">
        <v>3845</v>
      </c>
      <c r="L9" s="79">
        <v>14</v>
      </c>
      <c r="M9" s="79">
        <v>4584</v>
      </c>
      <c r="N9" s="79">
        <v>0</v>
      </c>
      <c r="O9" s="80">
        <v>0</v>
      </c>
    </row>
    <row r="10" spans="1:17" ht="12.75">
      <c r="A10" s="86" t="s">
        <v>116</v>
      </c>
      <c r="B10" s="79">
        <v>9</v>
      </c>
      <c r="C10" s="79">
        <v>898</v>
      </c>
      <c r="D10" s="79">
        <v>6</v>
      </c>
      <c r="E10" s="79">
        <v>547</v>
      </c>
      <c r="F10" s="79">
        <v>3</v>
      </c>
      <c r="G10" s="79">
        <v>351</v>
      </c>
      <c r="H10" s="79">
        <v>4</v>
      </c>
      <c r="I10" s="79">
        <v>369</v>
      </c>
      <c r="J10" s="79">
        <v>5</v>
      </c>
      <c r="K10" s="79">
        <v>529</v>
      </c>
      <c r="L10" s="79">
        <v>9</v>
      </c>
      <c r="M10" s="79">
        <v>898</v>
      </c>
      <c r="N10" s="79">
        <v>0</v>
      </c>
      <c r="O10" s="106">
        <v>0</v>
      </c>
      <c r="P10" s="81"/>
      <c r="Q10" s="87"/>
    </row>
    <row r="11" spans="1:15" s="81" customFormat="1" ht="12.75">
      <c r="A11" s="88" t="s">
        <v>117</v>
      </c>
      <c r="B11" s="79">
        <v>13</v>
      </c>
      <c r="C11" s="79">
        <v>3562</v>
      </c>
      <c r="D11" s="79">
        <v>13</v>
      </c>
      <c r="E11" s="79">
        <v>3562</v>
      </c>
      <c r="F11" s="79">
        <v>0</v>
      </c>
      <c r="G11" s="79">
        <v>0</v>
      </c>
      <c r="H11" s="79">
        <v>0</v>
      </c>
      <c r="I11" s="79">
        <v>0</v>
      </c>
      <c r="J11" s="79">
        <v>13</v>
      </c>
      <c r="K11" s="79">
        <v>3562</v>
      </c>
      <c r="L11" s="79">
        <v>12</v>
      </c>
      <c r="M11" s="79">
        <v>3746</v>
      </c>
      <c r="N11" s="79">
        <v>1</v>
      </c>
      <c r="O11" s="106">
        <v>816</v>
      </c>
    </row>
    <row r="12" spans="1:16" ht="12.75">
      <c r="A12" s="82" t="s">
        <v>118</v>
      </c>
      <c r="B12" s="50">
        <v>14</v>
      </c>
      <c r="C12" s="50">
        <v>22688</v>
      </c>
      <c r="D12" s="50">
        <v>12</v>
      </c>
      <c r="E12" s="50">
        <v>22504</v>
      </c>
      <c r="F12" s="50">
        <v>2</v>
      </c>
      <c r="G12" s="50">
        <v>184</v>
      </c>
      <c r="H12" s="50">
        <v>10774</v>
      </c>
      <c r="I12" s="50">
        <v>10</v>
      </c>
      <c r="J12" s="50">
        <v>10</v>
      </c>
      <c r="K12" s="50">
        <v>11914</v>
      </c>
      <c r="L12" s="50">
        <v>14</v>
      </c>
      <c r="M12" s="50">
        <v>22688</v>
      </c>
      <c r="N12" s="50">
        <v>0</v>
      </c>
      <c r="O12" s="105">
        <v>0</v>
      </c>
      <c r="P12" s="80"/>
    </row>
    <row r="13" spans="1:16" ht="12.75">
      <c r="A13" s="83" t="s">
        <v>119</v>
      </c>
      <c r="B13" s="50">
        <v>7</v>
      </c>
      <c r="C13" s="50">
        <v>613</v>
      </c>
      <c r="D13" s="50">
        <v>6</v>
      </c>
      <c r="E13" s="50">
        <v>456</v>
      </c>
      <c r="F13" s="50">
        <v>1</v>
      </c>
      <c r="G13" s="50">
        <v>158</v>
      </c>
      <c r="H13" s="50">
        <v>158</v>
      </c>
      <c r="I13" s="50">
        <v>6</v>
      </c>
      <c r="J13" s="50">
        <v>6</v>
      </c>
      <c r="K13" s="50">
        <v>456</v>
      </c>
      <c r="L13" s="50">
        <v>7</v>
      </c>
      <c r="M13" s="50">
        <v>613</v>
      </c>
      <c r="N13" s="50">
        <v>0</v>
      </c>
      <c r="O13" s="105">
        <v>0</v>
      </c>
      <c r="P13" s="80"/>
    </row>
    <row r="14" spans="1:16" ht="12.75">
      <c r="A14" s="83" t="s">
        <v>120</v>
      </c>
      <c r="B14" s="50">
        <v>4</v>
      </c>
      <c r="C14" s="50">
        <v>703</v>
      </c>
      <c r="D14" s="50">
        <v>4</v>
      </c>
      <c r="E14" s="50">
        <v>703</v>
      </c>
      <c r="F14" s="50">
        <v>0</v>
      </c>
      <c r="G14" s="50">
        <v>0</v>
      </c>
      <c r="H14" s="50">
        <v>0</v>
      </c>
      <c r="I14" s="50">
        <v>4</v>
      </c>
      <c r="J14" s="50">
        <v>4</v>
      </c>
      <c r="K14" s="50">
        <v>703</v>
      </c>
      <c r="L14" s="50">
        <v>4</v>
      </c>
      <c r="M14" s="50">
        <v>703</v>
      </c>
      <c r="N14" s="50">
        <v>0</v>
      </c>
      <c r="O14" s="105">
        <v>0</v>
      </c>
      <c r="P14" s="80"/>
    </row>
    <row r="15" spans="1:15" s="80" customFormat="1" ht="12.75">
      <c r="A15" s="39" t="s">
        <v>63</v>
      </c>
      <c r="B15" s="89">
        <v>124</v>
      </c>
      <c r="C15" s="89">
        <v>33508</v>
      </c>
      <c r="D15" s="89">
        <v>85</v>
      </c>
      <c r="E15" s="89">
        <v>29796</v>
      </c>
      <c r="F15" s="89">
        <v>39</v>
      </c>
      <c r="G15" s="89">
        <v>3710</v>
      </c>
      <c r="H15" s="89">
        <v>47</v>
      </c>
      <c r="I15" s="89">
        <v>5002</v>
      </c>
      <c r="J15" s="89">
        <v>77</v>
      </c>
      <c r="K15" s="89">
        <v>28504</v>
      </c>
      <c r="L15" s="89">
        <v>123</v>
      </c>
      <c r="M15" s="89">
        <v>32509</v>
      </c>
      <c r="N15" s="89">
        <v>1</v>
      </c>
      <c r="O15" s="84">
        <v>997</v>
      </c>
    </row>
    <row r="16" spans="1:15" s="80" customFormat="1" ht="12.75">
      <c r="A16" s="78" t="s">
        <v>121</v>
      </c>
      <c r="B16" s="50">
        <v>5</v>
      </c>
      <c r="C16" s="50">
        <v>505</v>
      </c>
      <c r="D16" s="50">
        <v>4</v>
      </c>
      <c r="E16" s="50">
        <v>435</v>
      </c>
      <c r="F16" s="50">
        <v>1</v>
      </c>
      <c r="G16" s="50">
        <v>70</v>
      </c>
      <c r="H16" s="50">
        <v>1</v>
      </c>
      <c r="I16" s="50">
        <v>70</v>
      </c>
      <c r="J16" s="50">
        <v>4</v>
      </c>
      <c r="K16" s="50">
        <v>435</v>
      </c>
      <c r="L16" s="50">
        <v>5</v>
      </c>
      <c r="M16" s="50">
        <v>505</v>
      </c>
      <c r="N16" s="50">
        <v>0</v>
      </c>
      <c r="O16" s="105">
        <v>0</v>
      </c>
    </row>
    <row r="17" spans="1:15" ht="12.75">
      <c r="A17" s="78" t="s">
        <v>122</v>
      </c>
      <c r="B17" s="50">
        <v>21</v>
      </c>
      <c r="C17" s="50">
        <v>4706</v>
      </c>
      <c r="D17" s="50">
        <v>19</v>
      </c>
      <c r="E17" s="50">
        <v>4594</v>
      </c>
      <c r="F17" s="50">
        <v>2</v>
      </c>
      <c r="G17" s="50">
        <v>112</v>
      </c>
      <c r="H17" s="50">
        <v>3</v>
      </c>
      <c r="I17" s="50">
        <v>202</v>
      </c>
      <c r="J17" s="50">
        <v>18</v>
      </c>
      <c r="K17" s="50">
        <v>4504</v>
      </c>
      <c r="L17" s="50">
        <v>21</v>
      </c>
      <c r="M17" s="50">
        <v>4706</v>
      </c>
      <c r="N17" s="50">
        <v>0</v>
      </c>
      <c r="O17" s="105">
        <v>0</v>
      </c>
    </row>
    <row r="18" spans="1:16" ht="12.75">
      <c r="A18" s="78" t="s">
        <v>123</v>
      </c>
      <c r="B18" s="50">
        <v>16</v>
      </c>
      <c r="C18" s="50">
        <v>3151</v>
      </c>
      <c r="D18" s="50">
        <v>11</v>
      </c>
      <c r="E18" s="50">
        <v>2756</v>
      </c>
      <c r="F18" s="50">
        <v>5</v>
      </c>
      <c r="G18" s="50">
        <v>395</v>
      </c>
      <c r="H18" s="50">
        <v>5</v>
      </c>
      <c r="I18" s="50">
        <v>398</v>
      </c>
      <c r="J18" s="50">
        <v>11</v>
      </c>
      <c r="K18" s="50">
        <v>2753</v>
      </c>
      <c r="L18" s="50">
        <v>15</v>
      </c>
      <c r="M18" s="50">
        <v>2154</v>
      </c>
      <c r="N18" s="50">
        <v>1</v>
      </c>
      <c r="O18" s="105">
        <v>997</v>
      </c>
      <c r="P18" s="80"/>
    </row>
    <row r="19" spans="1:15" s="87" customFormat="1" ht="12.75">
      <c r="A19" s="78" t="s">
        <v>124</v>
      </c>
      <c r="B19" s="79">
        <v>15</v>
      </c>
      <c r="C19" s="79">
        <v>7724</v>
      </c>
      <c r="D19" s="79">
        <v>9</v>
      </c>
      <c r="E19" s="79">
        <v>6112</v>
      </c>
      <c r="F19" s="79">
        <v>6</v>
      </c>
      <c r="G19" s="79">
        <v>1612</v>
      </c>
      <c r="H19" s="79">
        <v>7</v>
      </c>
      <c r="I19" s="79">
        <v>2032</v>
      </c>
      <c r="J19" s="79">
        <v>8</v>
      </c>
      <c r="K19" s="79">
        <v>5692</v>
      </c>
      <c r="L19" s="79">
        <v>15</v>
      </c>
      <c r="M19" s="79">
        <v>7724</v>
      </c>
      <c r="N19" s="79">
        <v>0</v>
      </c>
      <c r="O19" s="106">
        <v>0</v>
      </c>
    </row>
    <row r="20" spans="1:15" s="87" customFormat="1" ht="12.75">
      <c r="A20" s="78" t="s">
        <v>125</v>
      </c>
      <c r="B20" s="79">
        <v>10</v>
      </c>
      <c r="C20" s="79">
        <v>3575</v>
      </c>
      <c r="D20" s="79">
        <v>8</v>
      </c>
      <c r="E20" s="79">
        <v>2834</v>
      </c>
      <c r="F20" s="79">
        <v>2</v>
      </c>
      <c r="G20" s="79">
        <v>741</v>
      </c>
      <c r="H20" s="79">
        <v>3</v>
      </c>
      <c r="I20" s="79">
        <v>767</v>
      </c>
      <c r="J20" s="79">
        <v>7</v>
      </c>
      <c r="K20" s="79">
        <v>2808</v>
      </c>
      <c r="L20" s="79">
        <v>10</v>
      </c>
      <c r="M20" s="79">
        <v>3575</v>
      </c>
      <c r="N20" s="79">
        <v>0</v>
      </c>
      <c r="O20" s="106">
        <v>0</v>
      </c>
    </row>
    <row r="21" spans="1:16" ht="12.75">
      <c r="A21" s="78" t="s">
        <v>126</v>
      </c>
      <c r="B21" s="107">
        <v>4</v>
      </c>
      <c r="C21" s="107">
        <v>328</v>
      </c>
      <c r="D21" s="107">
        <v>2</v>
      </c>
      <c r="E21" s="107">
        <v>215</v>
      </c>
      <c r="F21" s="107">
        <v>2</v>
      </c>
      <c r="G21" s="107">
        <v>113</v>
      </c>
      <c r="H21" s="107">
        <v>3</v>
      </c>
      <c r="I21" s="107">
        <v>142</v>
      </c>
      <c r="J21" s="107">
        <v>1</v>
      </c>
      <c r="K21" s="107">
        <v>170</v>
      </c>
      <c r="L21" s="107">
        <v>4</v>
      </c>
      <c r="M21" s="107">
        <v>328</v>
      </c>
      <c r="N21" s="107">
        <v>0</v>
      </c>
      <c r="O21" s="108">
        <v>0</v>
      </c>
      <c r="P21" s="87"/>
    </row>
    <row r="22" spans="1:15" ht="12.75">
      <c r="A22" s="78" t="s">
        <v>161</v>
      </c>
      <c r="B22" s="50">
        <v>21</v>
      </c>
      <c r="C22" s="50">
        <v>1330</v>
      </c>
      <c r="D22" s="50">
        <v>13</v>
      </c>
      <c r="E22" s="50">
        <v>894</v>
      </c>
      <c r="F22" s="50">
        <v>8</v>
      </c>
      <c r="G22" s="50">
        <v>436</v>
      </c>
      <c r="H22" s="50">
        <v>8</v>
      </c>
      <c r="I22" s="50">
        <v>436</v>
      </c>
      <c r="J22" s="50">
        <v>13</v>
      </c>
      <c r="K22" s="50">
        <v>894</v>
      </c>
      <c r="L22" s="50">
        <v>21</v>
      </c>
      <c r="M22" s="50">
        <v>1330</v>
      </c>
      <c r="N22" s="50">
        <v>0</v>
      </c>
      <c r="O22" s="105">
        <v>0</v>
      </c>
    </row>
    <row r="23" spans="1:15" ht="12.75">
      <c r="A23" s="83" t="s">
        <v>128</v>
      </c>
      <c r="B23" s="50">
        <v>5</v>
      </c>
      <c r="C23" s="50">
        <v>707</v>
      </c>
      <c r="D23" s="50">
        <v>4</v>
      </c>
      <c r="E23" s="50">
        <v>695</v>
      </c>
      <c r="F23" s="50">
        <v>1</v>
      </c>
      <c r="G23" s="50">
        <v>12</v>
      </c>
      <c r="H23" s="50">
        <v>1</v>
      </c>
      <c r="I23" s="50">
        <v>12</v>
      </c>
      <c r="J23" s="50">
        <v>4</v>
      </c>
      <c r="K23" s="50">
        <v>695</v>
      </c>
      <c r="L23" s="50">
        <v>5</v>
      </c>
      <c r="M23" s="50">
        <v>707</v>
      </c>
      <c r="N23" s="50">
        <v>0</v>
      </c>
      <c r="O23" s="105">
        <v>0</v>
      </c>
    </row>
    <row r="24" spans="1:16" ht="12.75">
      <c r="A24" s="83" t="s">
        <v>129</v>
      </c>
      <c r="B24" s="50">
        <v>2</v>
      </c>
      <c r="C24" s="50">
        <v>808</v>
      </c>
      <c r="D24" s="50">
        <v>1</v>
      </c>
      <c r="E24" s="50">
        <v>801</v>
      </c>
      <c r="F24" s="50">
        <v>1</v>
      </c>
      <c r="G24" s="50">
        <v>7</v>
      </c>
      <c r="H24" s="50">
        <v>1</v>
      </c>
      <c r="I24" s="50">
        <v>7</v>
      </c>
      <c r="J24" s="50">
        <v>1</v>
      </c>
      <c r="K24" s="50">
        <v>801</v>
      </c>
      <c r="L24" s="50">
        <v>2</v>
      </c>
      <c r="M24" s="50">
        <v>808</v>
      </c>
      <c r="N24" s="50">
        <v>0</v>
      </c>
      <c r="O24" s="105">
        <v>0</v>
      </c>
      <c r="P24" s="80"/>
    </row>
    <row r="25" spans="1:15" ht="12.75">
      <c r="A25" s="83" t="s">
        <v>162</v>
      </c>
      <c r="B25" s="50">
        <v>6</v>
      </c>
      <c r="C25" s="50">
        <v>253</v>
      </c>
      <c r="D25" s="50">
        <v>1</v>
      </c>
      <c r="E25" s="50">
        <v>140</v>
      </c>
      <c r="F25" s="50">
        <v>5</v>
      </c>
      <c r="G25" s="50">
        <v>113</v>
      </c>
      <c r="H25" s="50">
        <v>5</v>
      </c>
      <c r="I25" s="50">
        <v>113</v>
      </c>
      <c r="J25" s="50">
        <v>1</v>
      </c>
      <c r="K25" s="50">
        <v>140</v>
      </c>
      <c r="L25" s="50">
        <v>6</v>
      </c>
      <c r="M25" s="50">
        <v>253</v>
      </c>
      <c r="N25" s="50">
        <v>0</v>
      </c>
      <c r="O25" s="105">
        <v>0</v>
      </c>
    </row>
    <row r="26" spans="1:15" ht="12.75">
      <c r="A26" s="83" t="s">
        <v>131</v>
      </c>
      <c r="B26" s="50">
        <v>6</v>
      </c>
      <c r="C26" s="50">
        <v>1287</v>
      </c>
      <c r="D26" s="50">
        <v>6</v>
      </c>
      <c r="E26" s="50">
        <v>1287</v>
      </c>
      <c r="F26" s="50">
        <v>0</v>
      </c>
      <c r="G26" s="50">
        <v>0</v>
      </c>
      <c r="H26" s="50">
        <v>3</v>
      </c>
      <c r="I26" s="50">
        <v>576</v>
      </c>
      <c r="J26" s="50">
        <v>3</v>
      </c>
      <c r="K26" s="50">
        <v>711</v>
      </c>
      <c r="L26" s="50">
        <v>6</v>
      </c>
      <c r="M26" s="50">
        <v>1287</v>
      </c>
      <c r="N26" s="50">
        <v>0</v>
      </c>
      <c r="O26" s="105">
        <v>0</v>
      </c>
    </row>
    <row r="27" spans="1:15" ht="12.75">
      <c r="A27" s="82" t="s">
        <v>132</v>
      </c>
      <c r="B27" s="50">
        <v>13</v>
      </c>
      <c r="C27" s="50">
        <v>9132</v>
      </c>
      <c r="D27" s="50">
        <v>7</v>
      </c>
      <c r="E27" s="50">
        <v>9033</v>
      </c>
      <c r="F27" s="50">
        <v>6</v>
      </c>
      <c r="G27" s="50">
        <v>99</v>
      </c>
      <c r="H27" s="50">
        <v>7</v>
      </c>
      <c r="I27" s="50">
        <v>231</v>
      </c>
      <c r="J27" s="50">
        <v>6</v>
      </c>
      <c r="K27" s="50">
        <v>8901</v>
      </c>
      <c r="L27" s="50">
        <v>13</v>
      </c>
      <c r="M27" s="50">
        <v>9132</v>
      </c>
      <c r="N27" s="50">
        <v>0</v>
      </c>
      <c r="O27" s="105">
        <v>0</v>
      </c>
    </row>
    <row r="28" spans="1:15" ht="12.75">
      <c r="A28" s="82"/>
      <c r="B28" s="50"/>
      <c r="C28" s="50"/>
      <c r="D28" s="50"/>
      <c r="E28" s="50"/>
      <c r="F28" s="50"/>
      <c r="G28" s="50"/>
      <c r="H28" s="50"/>
      <c r="I28" s="50"/>
      <c r="J28" s="50"/>
      <c r="K28" s="50"/>
      <c r="L28" s="50"/>
      <c r="M28" s="50"/>
      <c r="N28" s="50"/>
      <c r="O28" s="105"/>
    </row>
    <row r="29" spans="1:15" ht="12.75">
      <c r="A29" s="39" t="s">
        <v>64</v>
      </c>
      <c r="B29" s="89">
        <v>139</v>
      </c>
      <c r="C29" s="89">
        <v>27382</v>
      </c>
      <c r="D29" s="89">
        <v>103</v>
      </c>
      <c r="E29" s="89">
        <v>23294</v>
      </c>
      <c r="F29" s="89">
        <v>36</v>
      </c>
      <c r="G29" s="89">
        <v>4088</v>
      </c>
      <c r="H29" s="89">
        <v>60</v>
      </c>
      <c r="I29" s="89">
        <v>16446</v>
      </c>
      <c r="J29" s="89">
        <v>79</v>
      </c>
      <c r="K29" s="89">
        <v>10936</v>
      </c>
      <c r="L29" s="89">
        <v>131</v>
      </c>
      <c r="M29" s="89">
        <v>20199</v>
      </c>
      <c r="N29" s="89">
        <v>8</v>
      </c>
      <c r="O29" s="84">
        <v>7183</v>
      </c>
    </row>
    <row r="30" spans="1:15" ht="12.75">
      <c r="A30" s="39" t="s">
        <v>65</v>
      </c>
      <c r="B30" s="89">
        <v>60</v>
      </c>
      <c r="C30" s="89">
        <v>28256</v>
      </c>
      <c r="D30" s="89">
        <v>34</v>
      </c>
      <c r="E30" s="89">
        <v>24640</v>
      </c>
      <c r="F30" s="89">
        <v>26</v>
      </c>
      <c r="G30" s="89">
        <v>3616</v>
      </c>
      <c r="H30" s="89">
        <v>37</v>
      </c>
      <c r="I30" s="89">
        <v>14507</v>
      </c>
      <c r="J30" s="89">
        <v>23</v>
      </c>
      <c r="K30" s="89">
        <v>13749</v>
      </c>
      <c r="L30" s="89">
        <v>55</v>
      </c>
      <c r="M30" s="89">
        <v>17162</v>
      </c>
      <c r="N30" s="89">
        <v>5</v>
      </c>
      <c r="O30" s="84">
        <v>11094</v>
      </c>
    </row>
    <row r="31" spans="1:15" ht="12.75">
      <c r="A31" s="109" t="s">
        <v>66</v>
      </c>
      <c r="B31" s="89">
        <v>57</v>
      </c>
      <c r="C31" s="89">
        <v>23272</v>
      </c>
      <c r="D31" s="89">
        <v>35</v>
      </c>
      <c r="E31" s="89">
        <v>22265</v>
      </c>
      <c r="F31" s="89">
        <v>22</v>
      </c>
      <c r="G31" s="89">
        <v>1007</v>
      </c>
      <c r="H31" s="89">
        <v>36</v>
      </c>
      <c r="I31" s="89">
        <v>19838</v>
      </c>
      <c r="J31" s="89">
        <v>21</v>
      </c>
      <c r="K31" s="89">
        <v>3434</v>
      </c>
      <c r="L31" s="89">
        <v>39</v>
      </c>
      <c r="M31" s="89">
        <v>4612</v>
      </c>
      <c r="N31" s="89">
        <v>18</v>
      </c>
      <c r="O31" s="84">
        <v>18660</v>
      </c>
    </row>
    <row r="32" spans="1:15" ht="12" customHeight="1">
      <c r="A32" s="110" t="s">
        <v>134</v>
      </c>
      <c r="B32" s="89">
        <v>26</v>
      </c>
      <c r="C32" s="89">
        <v>4070</v>
      </c>
      <c r="D32" s="89">
        <v>14</v>
      </c>
      <c r="E32" s="89">
        <v>3639</v>
      </c>
      <c r="F32" s="89">
        <v>12</v>
      </c>
      <c r="G32" s="89">
        <v>431</v>
      </c>
      <c r="H32" s="89">
        <v>20</v>
      </c>
      <c r="I32" s="89">
        <v>3032</v>
      </c>
      <c r="J32" s="89">
        <v>6</v>
      </c>
      <c r="K32" s="89">
        <v>1039</v>
      </c>
      <c r="L32" s="89">
        <v>18</v>
      </c>
      <c r="M32" s="89">
        <v>1897</v>
      </c>
      <c r="N32" s="89">
        <v>8</v>
      </c>
      <c r="O32" s="84">
        <v>2173</v>
      </c>
    </row>
    <row r="33" spans="1:15" ht="12" customHeight="1">
      <c r="A33" s="111" t="s">
        <v>68</v>
      </c>
      <c r="B33" s="89">
        <v>35</v>
      </c>
      <c r="C33" s="89">
        <v>7543</v>
      </c>
      <c r="D33" s="84">
        <v>20</v>
      </c>
      <c r="E33" s="84">
        <v>6502</v>
      </c>
      <c r="F33" s="84">
        <v>15</v>
      </c>
      <c r="G33" s="84">
        <v>1041</v>
      </c>
      <c r="H33" s="84">
        <v>28</v>
      </c>
      <c r="I33" s="84">
        <v>6341</v>
      </c>
      <c r="J33" s="84">
        <v>7</v>
      </c>
      <c r="K33" s="84">
        <v>1202</v>
      </c>
      <c r="L33" s="89">
        <v>30</v>
      </c>
      <c r="M33" s="89">
        <v>6601</v>
      </c>
      <c r="N33" s="84">
        <v>5</v>
      </c>
      <c r="O33" s="84">
        <v>942</v>
      </c>
    </row>
    <row r="34" spans="1:15" ht="12" customHeight="1">
      <c r="A34" s="112" t="s">
        <v>135</v>
      </c>
      <c r="B34" s="89">
        <v>151</v>
      </c>
      <c r="C34" s="89">
        <v>6108</v>
      </c>
      <c r="D34" s="84">
        <v>124</v>
      </c>
      <c r="E34" s="84">
        <v>5378</v>
      </c>
      <c r="F34" s="84">
        <v>27</v>
      </c>
      <c r="G34" s="84">
        <v>729</v>
      </c>
      <c r="H34" s="84">
        <v>37</v>
      </c>
      <c r="I34" s="84">
        <v>3385</v>
      </c>
      <c r="J34" s="84">
        <v>114</v>
      </c>
      <c r="K34" s="84">
        <v>2722</v>
      </c>
      <c r="L34" s="84">
        <v>148</v>
      </c>
      <c r="M34" s="84">
        <v>5893</v>
      </c>
      <c r="N34" s="84">
        <v>3</v>
      </c>
      <c r="O34" s="84">
        <v>215</v>
      </c>
    </row>
    <row r="35" spans="1:15" ht="12" customHeight="1">
      <c r="A35" s="112" t="s">
        <v>9</v>
      </c>
      <c r="B35" s="89">
        <v>93</v>
      </c>
      <c r="C35" s="89">
        <v>7817</v>
      </c>
      <c r="D35" s="84">
        <v>65</v>
      </c>
      <c r="E35" s="84">
        <v>6257</v>
      </c>
      <c r="F35" s="84">
        <v>28</v>
      </c>
      <c r="G35" s="84">
        <v>1560</v>
      </c>
      <c r="H35" s="84">
        <v>42</v>
      </c>
      <c r="I35" s="84">
        <v>5098</v>
      </c>
      <c r="J35" s="84">
        <v>51</v>
      </c>
      <c r="K35" s="84">
        <v>2719</v>
      </c>
      <c r="L35" s="84">
        <v>91</v>
      </c>
      <c r="M35" s="84">
        <v>7617</v>
      </c>
      <c r="N35" s="84">
        <v>2</v>
      </c>
      <c r="O35" s="84">
        <v>200</v>
      </c>
    </row>
    <row r="36" spans="1:15" ht="12" customHeight="1">
      <c r="A36" s="112" t="s">
        <v>136</v>
      </c>
      <c r="B36" s="89">
        <v>58</v>
      </c>
      <c r="C36" s="89">
        <v>5587</v>
      </c>
      <c r="D36" s="84">
        <v>32</v>
      </c>
      <c r="E36" s="84">
        <v>5019</v>
      </c>
      <c r="F36" s="84">
        <v>26</v>
      </c>
      <c r="G36" s="84">
        <v>568</v>
      </c>
      <c r="H36" s="84">
        <v>40</v>
      </c>
      <c r="I36" s="84">
        <v>5182</v>
      </c>
      <c r="J36" s="84">
        <v>18</v>
      </c>
      <c r="K36" s="84">
        <v>404</v>
      </c>
      <c r="L36" s="84">
        <v>57</v>
      </c>
      <c r="M36" s="84">
        <v>5516</v>
      </c>
      <c r="N36" s="84">
        <v>1</v>
      </c>
      <c r="O36" s="42">
        <f>+C36-M36</f>
        <v>71</v>
      </c>
    </row>
    <row r="37" spans="1:15" ht="12" customHeight="1">
      <c r="A37" s="112" t="s">
        <v>137</v>
      </c>
      <c r="B37" s="89">
        <v>111</v>
      </c>
      <c r="C37" s="89">
        <v>4570</v>
      </c>
      <c r="D37" s="84">
        <v>62</v>
      </c>
      <c r="E37" s="84">
        <v>2862</v>
      </c>
      <c r="F37" s="84">
        <v>49</v>
      </c>
      <c r="G37" s="84">
        <v>1708</v>
      </c>
      <c r="H37" s="84">
        <v>59</v>
      </c>
      <c r="I37" s="84">
        <v>3522</v>
      </c>
      <c r="J37" s="84">
        <v>52</v>
      </c>
      <c r="K37" s="84">
        <v>1048</v>
      </c>
      <c r="L37" s="84">
        <v>105</v>
      </c>
      <c r="M37" s="84">
        <v>3852</v>
      </c>
      <c r="N37" s="84">
        <v>6</v>
      </c>
      <c r="O37" s="42">
        <f>+C37-M37</f>
        <v>718</v>
      </c>
    </row>
    <row r="38" spans="1:15" ht="12" customHeight="1">
      <c r="A38" s="112" t="s">
        <v>138</v>
      </c>
      <c r="B38" s="89">
        <v>882</v>
      </c>
      <c r="C38" s="89">
        <v>14276</v>
      </c>
      <c r="D38" s="84">
        <v>751</v>
      </c>
      <c r="E38" s="84">
        <v>11557</v>
      </c>
      <c r="F38" s="84">
        <v>131</v>
      </c>
      <c r="G38" s="84">
        <v>2719</v>
      </c>
      <c r="H38" s="84">
        <v>167</v>
      </c>
      <c r="I38" s="84">
        <v>8326</v>
      </c>
      <c r="J38" s="84">
        <v>717</v>
      </c>
      <c r="K38" s="84">
        <v>5959</v>
      </c>
      <c r="L38" s="84">
        <v>872</v>
      </c>
      <c r="M38" s="84">
        <v>10241</v>
      </c>
      <c r="N38" s="84">
        <v>10</v>
      </c>
      <c r="O38" s="42">
        <f>+C38-M38</f>
        <v>4035</v>
      </c>
    </row>
    <row r="39" spans="1:15" ht="12" customHeight="1">
      <c r="A39" s="112" t="s">
        <v>139</v>
      </c>
      <c r="B39" s="89">
        <v>1725</v>
      </c>
      <c r="C39" s="89">
        <v>20804</v>
      </c>
      <c r="D39" s="84">
        <v>1426</v>
      </c>
      <c r="E39" s="84">
        <v>14240</v>
      </c>
      <c r="F39" s="84">
        <v>299</v>
      </c>
      <c r="G39" s="84">
        <v>6564</v>
      </c>
      <c r="H39" s="84">
        <v>368</v>
      </c>
      <c r="I39" s="84">
        <v>9880</v>
      </c>
      <c r="J39" s="84">
        <v>1357</v>
      </c>
      <c r="K39" s="84">
        <v>10924</v>
      </c>
      <c r="L39" s="84">
        <v>1718</v>
      </c>
      <c r="M39" s="84">
        <v>16639</v>
      </c>
      <c r="N39" s="84">
        <v>7</v>
      </c>
      <c r="O39" s="42">
        <f>+C39-M39</f>
        <v>4165</v>
      </c>
    </row>
    <row r="40" spans="1:15" ht="12" customHeight="1">
      <c r="A40" s="112" t="s">
        <v>140</v>
      </c>
      <c r="B40" s="89">
        <v>1692</v>
      </c>
      <c r="C40" s="89">
        <v>27633</v>
      </c>
      <c r="D40" s="84">
        <v>1342</v>
      </c>
      <c r="E40" s="84">
        <v>21045</v>
      </c>
      <c r="F40" s="84">
        <v>350</v>
      </c>
      <c r="G40" s="84">
        <v>6588</v>
      </c>
      <c r="H40" s="84">
        <v>453</v>
      </c>
      <c r="I40" s="84">
        <v>11061</v>
      </c>
      <c r="J40" s="84">
        <v>1239</v>
      </c>
      <c r="K40" s="84">
        <v>16572</v>
      </c>
      <c r="L40" s="84">
        <v>1684</v>
      </c>
      <c r="M40" s="84">
        <v>26270</v>
      </c>
      <c r="N40" s="84">
        <v>8</v>
      </c>
      <c r="O40" s="42">
        <f>+C40-M40</f>
        <v>1363</v>
      </c>
    </row>
    <row r="41" spans="1:15" ht="12" customHeight="1">
      <c r="A41" s="113" t="s">
        <v>141</v>
      </c>
      <c r="B41" s="96">
        <v>1143</v>
      </c>
      <c r="C41" s="96">
        <v>24372</v>
      </c>
      <c r="D41" s="97">
        <v>773</v>
      </c>
      <c r="E41" s="97">
        <v>15449</v>
      </c>
      <c r="F41" s="97">
        <v>370</v>
      </c>
      <c r="G41" s="97">
        <v>8923</v>
      </c>
      <c r="H41" s="97">
        <v>451</v>
      </c>
      <c r="I41" s="97">
        <v>16508</v>
      </c>
      <c r="J41" s="97">
        <v>692</v>
      </c>
      <c r="K41" s="97">
        <v>7864</v>
      </c>
      <c r="L41" s="114" t="s">
        <v>163</v>
      </c>
      <c r="M41" s="114" t="s">
        <v>163</v>
      </c>
      <c r="N41" s="114" t="s">
        <v>163</v>
      </c>
      <c r="O41" s="114" t="s">
        <v>163</v>
      </c>
    </row>
    <row r="42" spans="1:14" ht="12" customHeight="1">
      <c r="A42" s="115"/>
      <c r="B42" s="89"/>
      <c r="C42" s="89"/>
      <c r="D42" s="84"/>
      <c r="E42" s="84"/>
      <c r="F42" s="84"/>
      <c r="G42" s="84"/>
      <c r="H42" s="84"/>
      <c r="I42" s="84"/>
      <c r="J42" s="84"/>
      <c r="K42" s="84"/>
      <c r="L42" s="116"/>
      <c r="M42" s="116"/>
      <c r="N42" s="116"/>
    </row>
    <row r="43" spans="1:14" ht="12.75">
      <c r="A43" s="99" t="s">
        <v>142</v>
      </c>
      <c r="B43" s="79"/>
      <c r="C43" s="79"/>
      <c r="D43" s="81"/>
      <c r="E43" s="81"/>
      <c r="F43" s="81"/>
      <c r="G43" s="81"/>
      <c r="H43" s="81"/>
      <c r="I43" s="81"/>
      <c r="J43" s="81"/>
      <c r="K43" s="81"/>
      <c r="L43" s="80"/>
      <c r="M43" s="80"/>
      <c r="N43" s="80"/>
    </row>
    <row r="44" spans="1:14" ht="12.75">
      <c r="A44" s="99" t="s">
        <v>164</v>
      </c>
      <c r="B44" s="79"/>
      <c r="C44" s="79"/>
      <c r="D44" s="81"/>
      <c r="E44" s="81"/>
      <c r="F44" s="81"/>
      <c r="G44" s="81"/>
      <c r="H44" s="81"/>
      <c r="I44" s="81"/>
      <c r="J44" s="81"/>
      <c r="K44" s="81"/>
      <c r="L44" s="80"/>
      <c r="M44" s="80"/>
      <c r="N44" s="80"/>
    </row>
    <row r="45" spans="1:14" ht="12.75">
      <c r="A45" s="102" t="s">
        <v>146</v>
      </c>
      <c r="B45" s="79"/>
      <c r="C45" s="79"/>
      <c r="D45" s="81"/>
      <c r="E45" s="81"/>
      <c r="F45" s="80"/>
      <c r="G45" s="80"/>
      <c r="H45" s="80"/>
      <c r="I45" s="80"/>
      <c r="J45" s="80"/>
      <c r="K45" s="80"/>
      <c r="L45" s="80"/>
      <c r="M45" s="80"/>
      <c r="N45" s="80"/>
    </row>
    <row r="46" ht="12.75">
      <c r="A46" s="459" t="s">
        <v>712</v>
      </c>
    </row>
  </sheetData>
  <mergeCells count="10">
    <mergeCell ref="L4:M4"/>
    <mergeCell ref="N4:O4"/>
    <mergeCell ref="D4:E4"/>
    <mergeCell ref="F4:G4"/>
    <mergeCell ref="H4:I4"/>
    <mergeCell ref="J4:K4"/>
    <mergeCell ref="B2:C2"/>
    <mergeCell ref="D2:G2"/>
    <mergeCell ref="H2:K2"/>
    <mergeCell ref="L2:N2"/>
  </mergeCells>
  <hyperlinks>
    <hyperlink ref="A46" location="Index!A1" display="Bac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46"/>
  <sheetViews>
    <sheetView workbookViewId="0" topLeftCell="A1">
      <selection activeCell="A46" sqref="A46"/>
    </sheetView>
  </sheetViews>
  <sheetFormatPr defaultColWidth="9.140625" defaultRowHeight="12.75"/>
  <cols>
    <col min="1" max="1" width="26.421875" style="0" customWidth="1"/>
    <col min="2" max="11" width="8.8515625" style="0" customWidth="1"/>
  </cols>
  <sheetData>
    <row r="1" spans="1:15" ht="13.5" customHeight="1">
      <c r="A1" s="73" t="s">
        <v>165</v>
      </c>
      <c r="B1" s="5"/>
      <c r="C1" s="5"/>
      <c r="D1" s="5"/>
      <c r="E1" s="5"/>
      <c r="F1" s="5"/>
      <c r="G1" s="5"/>
      <c r="H1" s="5"/>
      <c r="I1" s="5"/>
      <c r="J1" s="5"/>
      <c r="K1" s="5"/>
      <c r="L1" s="75"/>
      <c r="M1" s="76"/>
      <c r="N1" s="75"/>
      <c r="O1" s="75"/>
    </row>
    <row r="2" spans="1:15" ht="14.25" customHeight="1">
      <c r="A2" t="s">
        <v>100</v>
      </c>
      <c r="B2" s="128" t="s">
        <v>95</v>
      </c>
      <c r="C2" s="128"/>
      <c r="D2" s="129" t="s">
        <v>166</v>
      </c>
      <c r="E2" s="129"/>
      <c r="F2" s="129"/>
      <c r="G2" s="129"/>
      <c r="H2" s="129"/>
      <c r="I2" s="129"/>
      <c r="J2" s="129"/>
      <c r="K2" s="129"/>
      <c r="L2" s="128"/>
      <c r="M2" s="128"/>
      <c r="N2" s="128"/>
      <c r="O2" s="75"/>
    </row>
    <row r="3" spans="1:15" ht="13.5" customHeight="1">
      <c r="A3" s="118" t="s">
        <v>167</v>
      </c>
      <c r="B3" t="s">
        <v>102</v>
      </c>
      <c r="D3" t="s">
        <v>102</v>
      </c>
      <c r="F3" t="s">
        <v>109</v>
      </c>
      <c r="H3" t="s">
        <v>110</v>
      </c>
      <c r="I3" s="118" t="s">
        <v>168</v>
      </c>
      <c r="J3" t="s">
        <v>102</v>
      </c>
      <c r="L3" s="75"/>
      <c r="M3" s="76"/>
      <c r="N3" s="75"/>
      <c r="O3" s="75"/>
    </row>
    <row r="4" spans="4:15" ht="14.25" customHeight="1">
      <c r="D4" s="128" t="s">
        <v>169</v>
      </c>
      <c r="E4" s="128"/>
      <c r="F4" s="128" t="s">
        <v>170</v>
      </c>
      <c r="G4" s="128"/>
      <c r="H4" s="128" t="s">
        <v>171</v>
      </c>
      <c r="I4" s="128"/>
      <c r="J4" s="128" t="s">
        <v>172</v>
      </c>
      <c r="K4" s="128"/>
      <c r="L4" s="128"/>
      <c r="M4" s="130"/>
      <c r="N4" s="26"/>
      <c r="O4" s="75"/>
    </row>
    <row r="5" spans="4:15" ht="13.5" customHeight="1">
      <c r="D5" t="s">
        <v>102</v>
      </c>
      <c r="F5" t="s">
        <v>109</v>
      </c>
      <c r="H5" t="s">
        <v>110</v>
      </c>
      <c r="J5" t="s">
        <v>173</v>
      </c>
      <c r="L5" s="75"/>
      <c r="M5" s="76"/>
      <c r="N5" s="75"/>
      <c r="O5" s="75"/>
    </row>
    <row r="6" spans="1:15" s="80" customFormat="1" ht="13.5" customHeight="1">
      <c r="A6" s="63"/>
      <c r="B6" s="63" t="s">
        <v>113</v>
      </c>
      <c r="C6" s="63" t="s">
        <v>11</v>
      </c>
      <c r="D6" s="63" t="s">
        <v>113</v>
      </c>
      <c r="E6" s="63" t="s">
        <v>11</v>
      </c>
      <c r="F6" s="63" t="s">
        <v>113</v>
      </c>
      <c r="G6" s="63" t="s">
        <v>11</v>
      </c>
      <c r="H6" s="63" t="s">
        <v>113</v>
      </c>
      <c r="I6" s="63" t="s">
        <v>11</v>
      </c>
      <c r="J6" s="63" t="s">
        <v>113</v>
      </c>
      <c r="K6" s="63" t="s">
        <v>11</v>
      </c>
      <c r="L6" s="50"/>
      <c r="M6" s="50"/>
      <c r="N6" s="50"/>
      <c r="O6" s="50"/>
    </row>
    <row r="7" spans="1:15" ht="13.5" customHeight="1">
      <c r="A7" s="39" t="s">
        <v>69</v>
      </c>
      <c r="B7" s="25"/>
      <c r="C7" s="25"/>
      <c r="D7" s="25"/>
      <c r="E7" s="25"/>
      <c r="F7" s="25"/>
      <c r="G7" s="25"/>
      <c r="H7" s="25"/>
      <c r="I7" s="25"/>
      <c r="J7" s="25"/>
      <c r="K7" s="25"/>
      <c r="L7" s="25"/>
      <c r="M7" s="76"/>
      <c r="N7" s="25"/>
      <c r="O7" s="75"/>
    </row>
    <row r="8" spans="1:15" s="81" customFormat="1" ht="13.5" customHeight="1">
      <c r="A8" s="88" t="s">
        <v>114</v>
      </c>
      <c r="B8" s="79">
        <v>6</v>
      </c>
      <c r="C8" s="79">
        <v>266</v>
      </c>
      <c r="D8" s="79">
        <v>2</v>
      </c>
      <c r="E8" s="79">
        <v>146</v>
      </c>
      <c r="F8" s="79">
        <v>1</v>
      </c>
      <c r="G8" s="79">
        <v>26</v>
      </c>
      <c r="H8" s="79">
        <v>2</v>
      </c>
      <c r="I8" s="79">
        <v>60</v>
      </c>
      <c r="J8" s="79">
        <v>1</v>
      </c>
      <c r="K8" s="79">
        <v>35</v>
      </c>
      <c r="L8" s="79"/>
      <c r="M8" s="79"/>
      <c r="N8" s="79"/>
      <c r="O8" s="79"/>
    </row>
    <row r="9" spans="1:15" ht="12.75">
      <c r="A9" s="78" t="s">
        <v>115</v>
      </c>
      <c r="B9" s="79">
        <v>14</v>
      </c>
      <c r="C9" s="79">
        <v>4584</v>
      </c>
      <c r="D9" s="79">
        <v>3</v>
      </c>
      <c r="E9" s="79">
        <v>3144</v>
      </c>
      <c r="F9" s="79">
        <v>0</v>
      </c>
      <c r="G9" s="79">
        <v>0</v>
      </c>
      <c r="H9" s="79">
        <v>5</v>
      </c>
      <c r="I9" s="79">
        <v>578</v>
      </c>
      <c r="J9" s="79">
        <v>6</v>
      </c>
      <c r="K9" s="79">
        <v>862</v>
      </c>
      <c r="L9" s="79"/>
      <c r="M9" s="79"/>
      <c r="N9" s="79"/>
      <c r="O9" s="80"/>
    </row>
    <row r="10" spans="1:16" s="87" customFormat="1" ht="13.5" customHeight="1">
      <c r="A10" s="88" t="s">
        <v>116</v>
      </c>
      <c r="B10" s="79">
        <v>9</v>
      </c>
      <c r="C10" s="79">
        <v>898</v>
      </c>
      <c r="D10" s="79">
        <v>2</v>
      </c>
      <c r="E10" s="79">
        <v>56</v>
      </c>
      <c r="F10" s="79">
        <v>0</v>
      </c>
      <c r="G10" s="79">
        <v>0</v>
      </c>
      <c r="H10" s="79">
        <v>4</v>
      </c>
      <c r="I10" s="79">
        <v>611</v>
      </c>
      <c r="J10" s="79">
        <v>3</v>
      </c>
      <c r="K10" s="79">
        <v>230</v>
      </c>
      <c r="L10" s="79"/>
      <c r="M10" s="79"/>
      <c r="N10" s="79"/>
      <c r="O10" s="79"/>
      <c r="P10" s="81"/>
    </row>
    <row r="11" spans="1:15" ht="13.5" customHeight="1">
      <c r="A11" s="88" t="s">
        <v>117</v>
      </c>
      <c r="B11" s="79">
        <v>13</v>
      </c>
      <c r="C11" s="79">
        <v>3562</v>
      </c>
      <c r="D11" s="79">
        <v>3</v>
      </c>
      <c r="E11" s="79">
        <v>654</v>
      </c>
      <c r="F11" s="79">
        <v>1</v>
      </c>
      <c r="G11" s="79">
        <v>56</v>
      </c>
      <c r="H11" s="79">
        <v>5</v>
      </c>
      <c r="I11" s="79">
        <v>1874</v>
      </c>
      <c r="J11" s="79">
        <v>4</v>
      </c>
      <c r="K11" s="79">
        <v>979</v>
      </c>
      <c r="L11" s="79"/>
      <c r="M11" s="79"/>
      <c r="N11" s="79"/>
      <c r="O11" s="106"/>
    </row>
    <row r="12" spans="1:15" ht="13.5" customHeight="1">
      <c r="A12" s="82" t="s">
        <v>118</v>
      </c>
      <c r="B12" s="50">
        <v>14</v>
      </c>
      <c r="C12" s="50">
        <v>22688</v>
      </c>
      <c r="D12" s="50">
        <v>4</v>
      </c>
      <c r="E12" s="50">
        <v>9920</v>
      </c>
      <c r="F12" s="50">
        <v>2</v>
      </c>
      <c r="G12" s="50">
        <v>203</v>
      </c>
      <c r="H12" s="50">
        <v>4</v>
      </c>
      <c r="I12" s="50">
        <v>1189</v>
      </c>
      <c r="J12" s="50">
        <v>4</v>
      </c>
      <c r="K12" s="50">
        <v>676</v>
      </c>
      <c r="L12" s="25"/>
      <c r="M12" s="76"/>
      <c r="N12" s="25"/>
      <c r="O12" s="75"/>
    </row>
    <row r="13" spans="1:15" ht="13.5" customHeight="1">
      <c r="A13" s="83" t="s">
        <v>119</v>
      </c>
      <c r="B13" s="50">
        <v>7</v>
      </c>
      <c r="C13" s="50">
        <v>613</v>
      </c>
      <c r="D13" s="50">
        <v>1</v>
      </c>
      <c r="E13" s="50">
        <v>37</v>
      </c>
      <c r="F13" s="50">
        <v>1</v>
      </c>
      <c r="G13" s="50">
        <v>154</v>
      </c>
      <c r="H13" s="50">
        <v>5</v>
      </c>
      <c r="I13" s="50">
        <v>422</v>
      </c>
      <c r="J13" s="50">
        <v>0</v>
      </c>
      <c r="K13" s="50">
        <v>0</v>
      </c>
      <c r="L13" s="25"/>
      <c r="M13" s="76"/>
      <c r="N13" s="25"/>
      <c r="O13" s="75"/>
    </row>
    <row r="14" spans="1:15" ht="13.5" customHeight="1">
      <c r="A14" s="83" t="s">
        <v>120</v>
      </c>
      <c r="B14" s="50">
        <v>4</v>
      </c>
      <c r="C14" s="50">
        <v>703</v>
      </c>
      <c r="D14" s="50">
        <v>1</v>
      </c>
      <c r="E14" s="50">
        <v>497</v>
      </c>
      <c r="F14" s="50">
        <v>0</v>
      </c>
      <c r="G14" s="50">
        <v>0</v>
      </c>
      <c r="H14" s="50">
        <v>2</v>
      </c>
      <c r="I14" s="50">
        <v>130</v>
      </c>
      <c r="J14" s="50">
        <v>1</v>
      </c>
      <c r="K14" s="50">
        <v>76</v>
      </c>
      <c r="L14" s="25"/>
      <c r="M14" s="76"/>
      <c r="N14" s="25"/>
      <c r="O14" s="75"/>
    </row>
    <row r="15" spans="1:15" ht="13.5" customHeight="1">
      <c r="A15" s="39" t="s">
        <v>63</v>
      </c>
      <c r="B15" s="89">
        <v>124</v>
      </c>
      <c r="C15" s="89">
        <v>33508</v>
      </c>
      <c r="D15" s="89">
        <v>28</v>
      </c>
      <c r="E15" s="89">
        <v>3673</v>
      </c>
      <c r="F15" s="89">
        <v>5</v>
      </c>
      <c r="G15" s="89">
        <v>165</v>
      </c>
      <c r="H15" s="89">
        <v>55</v>
      </c>
      <c r="I15" s="89">
        <v>22964</v>
      </c>
      <c r="J15" s="89">
        <v>36</v>
      </c>
      <c r="K15" s="89">
        <v>6706</v>
      </c>
      <c r="L15" s="25"/>
      <c r="M15" s="76"/>
      <c r="N15" s="25"/>
      <c r="O15" s="75"/>
    </row>
    <row r="16" spans="1:15" ht="13.5" customHeight="1">
      <c r="A16" s="88" t="s">
        <v>121</v>
      </c>
      <c r="B16" s="79">
        <v>5</v>
      </c>
      <c r="C16" s="79">
        <v>505</v>
      </c>
      <c r="D16" s="79">
        <v>1</v>
      </c>
      <c r="E16" s="79">
        <v>59</v>
      </c>
      <c r="F16" s="79">
        <v>1</v>
      </c>
      <c r="G16" s="79">
        <v>59</v>
      </c>
      <c r="H16" s="79">
        <v>2</v>
      </c>
      <c r="I16" s="79">
        <v>171</v>
      </c>
      <c r="J16" s="79">
        <v>1</v>
      </c>
      <c r="K16" s="79">
        <v>216</v>
      </c>
      <c r="L16" s="79"/>
      <c r="M16" s="79"/>
      <c r="N16" s="25"/>
      <c r="O16" s="75"/>
    </row>
    <row r="17" spans="1:15" ht="13.5" customHeight="1">
      <c r="A17" s="78" t="s">
        <v>122</v>
      </c>
      <c r="B17" s="50">
        <v>21</v>
      </c>
      <c r="C17" s="50">
        <v>4706</v>
      </c>
      <c r="D17" s="50">
        <v>7</v>
      </c>
      <c r="E17" s="50">
        <v>333</v>
      </c>
      <c r="F17" s="50">
        <v>0</v>
      </c>
      <c r="G17" s="50">
        <v>0</v>
      </c>
      <c r="H17" s="50">
        <v>5</v>
      </c>
      <c r="I17" s="50">
        <v>2760</v>
      </c>
      <c r="J17" s="50">
        <v>9</v>
      </c>
      <c r="K17" s="50">
        <v>1614</v>
      </c>
      <c r="L17" s="25"/>
      <c r="M17" s="76"/>
      <c r="N17" s="25"/>
      <c r="O17" s="75"/>
    </row>
    <row r="18" spans="1:16" ht="13.5" customHeight="1">
      <c r="A18" s="78" t="s">
        <v>174</v>
      </c>
      <c r="B18" s="50">
        <v>16</v>
      </c>
      <c r="C18" s="50">
        <v>3151</v>
      </c>
      <c r="D18" s="50">
        <v>3</v>
      </c>
      <c r="E18" s="50">
        <v>1431</v>
      </c>
      <c r="F18" s="50">
        <v>1</v>
      </c>
      <c r="G18" s="50">
        <v>6</v>
      </c>
      <c r="H18" s="50">
        <v>9</v>
      </c>
      <c r="I18" s="50">
        <v>1401</v>
      </c>
      <c r="J18" s="50">
        <v>3</v>
      </c>
      <c r="K18" s="50">
        <v>313</v>
      </c>
      <c r="L18" s="50"/>
      <c r="M18" s="50"/>
      <c r="N18" s="50"/>
      <c r="O18" s="50"/>
      <c r="P18" s="80"/>
    </row>
    <row r="19" spans="1:15" s="87" customFormat="1" ht="12.75">
      <c r="A19" s="78" t="s">
        <v>124</v>
      </c>
      <c r="B19" s="79">
        <v>15</v>
      </c>
      <c r="C19" s="79">
        <v>7724</v>
      </c>
      <c r="D19" s="79">
        <v>1</v>
      </c>
      <c r="E19" s="79">
        <v>37</v>
      </c>
      <c r="F19" s="79">
        <v>0</v>
      </c>
      <c r="G19" s="79">
        <v>0</v>
      </c>
      <c r="H19" s="79">
        <v>6</v>
      </c>
      <c r="I19" s="79">
        <v>7001</v>
      </c>
      <c r="J19" s="79">
        <v>8</v>
      </c>
      <c r="K19" s="79">
        <v>686</v>
      </c>
      <c r="L19" s="79"/>
      <c r="M19" s="79"/>
      <c r="N19" s="79"/>
      <c r="O19" s="106"/>
    </row>
    <row r="20" spans="1:15" s="80" customFormat="1" ht="13.5" customHeight="1">
      <c r="A20" s="78" t="s">
        <v>125</v>
      </c>
      <c r="B20" s="50">
        <v>10</v>
      </c>
      <c r="C20" s="50">
        <v>3575</v>
      </c>
      <c r="D20" s="50">
        <v>2</v>
      </c>
      <c r="E20" s="50">
        <v>1024</v>
      </c>
      <c r="F20" s="50">
        <v>0</v>
      </c>
      <c r="G20" s="50">
        <v>0</v>
      </c>
      <c r="H20" s="50">
        <v>4</v>
      </c>
      <c r="I20" s="50">
        <v>651</v>
      </c>
      <c r="J20" s="50">
        <v>4</v>
      </c>
      <c r="K20" s="50">
        <v>1900</v>
      </c>
      <c r="L20" s="50"/>
      <c r="M20" s="50"/>
      <c r="N20" s="50"/>
      <c r="O20" s="50"/>
    </row>
    <row r="21" spans="1:15" ht="13.5" customHeight="1">
      <c r="A21" s="78" t="s">
        <v>126</v>
      </c>
      <c r="B21" s="50">
        <v>4</v>
      </c>
      <c r="C21" s="50">
        <v>328</v>
      </c>
      <c r="D21" s="50">
        <v>1</v>
      </c>
      <c r="E21" s="50">
        <v>170</v>
      </c>
      <c r="F21" s="50">
        <v>1</v>
      </c>
      <c r="G21" s="50">
        <v>16</v>
      </c>
      <c r="H21" s="50">
        <v>2</v>
      </c>
      <c r="I21" s="50">
        <v>142</v>
      </c>
      <c r="J21" s="50">
        <v>0</v>
      </c>
      <c r="K21" s="50">
        <v>0</v>
      </c>
      <c r="L21" s="25"/>
      <c r="M21" s="76"/>
      <c r="N21" s="25"/>
      <c r="O21" s="75"/>
    </row>
    <row r="22" spans="1:15" s="80" customFormat="1" ht="13.5" customHeight="1">
      <c r="A22" s="78" t="s">
        <v>161</v>
      </c>
      <c r="B22" s="79">
        <v>21</v>
      </c>
      <c r="C22" s="79">
        <v>1330</v>
      </c>
      <c r="D22" s="79">
        <v>6</v>
      </c>
      <c r="E22" s="79">
        <v>268</v>
      </c>
      <c r="F22" s="79">
        <v>1</v>
      </c>
      <c r="G22" s="79">
        <v>76</v>
      </c>
      <c r="H22" s="79">
        <v>13</v>
      </c>
      <c r="I22" s="79">
        <v>946</v>
      </c>
      <c r="J22" s="79">
        <v>1</v>
      </c>
      <c r="K22" s="79">
        <v>42</v>
      </c>
      <c r="L22" s="50"/>
      <c r="M22" s="50"/>
      <c r="N22" s="50"/>
      <c r="O22" s="50"/>
    </row>
    <row r="23" spans="1:15" ht="13.5" customHeight="1">
      <c r="A23" s="86" t="s">
        <v>128</v>
      </c>
      <c r="B23" s="50">
        <v>5</v>
      </c>
      <c r="C23" s="50">
        <v>707</v>
      </c>
      <c r="D23" s="50">
        <v>1</v>
      </c>
      <c r="E23" s="50">
        <v>21</v>
      </c>
      <c r="F23" s="50">
        <v>0</v>
      </c>
      <c r="G23" s="50">
        <v>0</v>
      </c>
      <c r="H23" s="50">
        <v>4</v>
      </c>
      <c r="I23" s="50">
        <v>686</v>
      </c>
      <c r="J23" s="50">
        <v>0</v>
      </c>
      <c r="K23" s="50">
        <v>0</v>
      </c>
      <c r="L23" s="25"/>
      <c r="M23" s="76"/>
      <c r="N23" s="25"/>
      <c r="O23" s="75"/>
    </row>
    <row r="24" spans="1:16" ht="13.5" customHeight="1">
      <c r="A24" s="88" t="s">
        <v>129</v>
      </c>
      <c r="B24" s="79">
        <v>2</v>
      </c>
      <c r="C24" s="79">
        <v>808</v>
      </c>
      <c r="D24" s="79">
        <v>0</v>
      </c>
      <c r="E24" s="79">
        <v>0</v>
      </c>
      <c r="F24" s="79">
        <v>0</v>
      </c>
      <c r="G24" s="79">
        <v>0</v>
      </c>
      <c r="H24" s="79">
        <v>0</v>
      </c>
      <c r="I24" s="79">
        <v>0</v>
      </c>
      <c r="J24" s="79">
        <v>2</v>
      </c>
      <c r="K24" s="79">
        <v>808</v>
      </c>
      <c r="L24" s="79"/>
      <c r="M24" s="79"/>
      <c r="N24" s="79"/>
      <c r="O24" s="79"/>
      <c r="P24" s="81"/>
    </row>
    <row r="25" spans="1:15" ht="13.5" customHeight="1">
      <c r="A25" s="83" t="s">
        <v>130</v>
      </c>
      <c r="B25" s="50">
        <v>6</v>
      </c>
      <c r="C25" s="50">
        <v>253</v>
      </c>
      <c r="D25" s="50">
        <v>2</v>
      </c>
      <c r="E25" s="50">
        <v>76</v>
      </c>
      <c r="F25" s="50">
        <v>0</v>
      </c>
      <c r="G25" s="50">
        <v>0</v>
      </c>
      <c r="H25" s="50">
        <v>2</v>
      </c>
      <c r="I25" s="50">
        <v>151</v>
      </c>
      <c r="J25" s="50">
        <v>2</v>
      </c>
      <c r="K25" s="50">
        <v>27</v>
      </c>
      <c r="L25" s="50"/>
      <c r="M25" s="50"/>
      <c r="N25" s="25"/>
      <c r="O25" s="75"/>
    </row>
    <row r="26" spans="1:13" ht="13.5" customHeight="1">
      <c r="A26" s="118" t="s">
        <v>131</v>
      </c>
      <c r="B26" s="80">
        <v>6</v>
      </c>
      <c r="C26" s="80">
        <v>1287</v>
      </c>
      <c r="D26" s="80">
        <v>1</v>
      </c>
      <c r="E26" s="80">
        <v>98</v>
      </c>
      <c r="F26" s="80">
        <v>0</v>
      </c>
      <c r="G26" s="80">
        <v>0</v>
      </c>
      <c r="H26" s="80">
        <v>3</v>
      </c>
      <c r="I26" s="80">
        <v>770</v>
      </c>
      <c r="J26" s="80">
        <v>2</v>
      </c>
      <c r="K26" s="80">
        <v>418</v>
      </c>
      <c r="L26" s="80"/>
      <c r="M26" s="80"/>
    </row>
    <row r="27" spans="1:15" ht="13.5" customHeight="1">
      <c r="A27" s="83" t="s">
        <v>132</v>
      </c>
      <c r="B27" s="50">
        <v>13</v>
      </c>
      <c r="C27" s="50">
        <v>9132</v>
      </c>
      <c r="D27" s="50">
        <v>3</v>
      </c>
      <c r="E27" s="50">
        <v>157</v>
      </c>
      <c r="F27" s="50">
        <v>1</v>
      </c>
      <c r="G27" s="50">
        <v>8</v>
      </c>
      <c r="H27" s="50">
        <v>5</v>
      </c>
      <c r="I27" s="50">
        <v>8285</v>
      </c>
      <c r="J27" s="50">
        <v>4</v>
      </c>
      <c r="K27" s="50">
        <v>682</v>
      </c>
      <c r="L27" s="25"/>
      <c r="M27" s="76"/>
      <c r="N27" s="25"/>
      <c r="O27" s="75"/>
    </row>
    <row r="28" spans="1:15" ht="11.25" customHeight="1">
      <c r="A28" s="118"/>
      <c r="M28" s="101"/>
      <c r="O28" s="75"/>
    </row>
    <row r="29" spans="1:15" ht="11.25" customHeight="1">
      <c r="A29" s="39" t="s">
        <v>64</v>
      </c>
      <c r="B29" s="89">
        <v>138</v>
      </c>
      <c r="C29" s="89">
        <v>27382</v>
      </c>
      <c r="D29" s="89">
        <v>30</v>
      </c>
      <c r="E29" s="89">
        <v>5389</v>
      </c>
      <c r="F29" s="89">
        <v>13</v>
      </c>
      <c r="G29" s="89">
        <v>1495</v>
      </c>
      <c r="H29" s="89">
        <v>56</v>
      </c>
      <c r="I29" s="89">
        <v>14963</v>
      </c>
      <c r="J29" s="89">
        <v>40</v>
      </c>
      <c r="K29" s="89">
        <v>5535</v>
      </c>
      <c r="L29" s="89"/>
      <c r="M29" s="89"/>
      <c r="N29" s="89"/>
      <c r="O29" s="75"/>
    </row>
    <row r="30" spans="1:15" ht="14.25" customHeight="1">
      <c r="A30" s="39" t="s">
        <v>65</v>
      </c>
      <c r="B30" s="89">
        <v>60</v>
      </c>
      <c r="C30" s="89">
        <v>28256</v>
      </c>
      <c r="D30" s="89">
        <v>8</v>
      </c>
      <c r="E30" s="89">
        <v>8725</v>
      </c>
      <c r="F30" s="89">
        <v>7</v>
      </c>
      <c r="G30" s="89">
        <v>204</v>
      </c>
      <c r="H30" s="89">
        <v>34</v>
      </c>
      <c r="I30" s="89">
        <v>17951</v>
      </c>
      <c r="J30" s="89">
        <v>11</v>
      </c>
      <c r="K30" s="89">
        <v>1377</v>
      </c>
      <c r="L30" s="89"/>
      <c r="M30" s="89"/>
      <c r="N30" s="89"/>
      <c r="O30" s="75"/>
    </row>
    <row r="31" spans="1:15" ht="12.75" customHeight="1">
      <c r="A31" s="109" t="s">
        <v>66</v>
      </c>
      <c r="B31" s="89">
        <v>57</v>
      </c>
      <c r="C31" s="89">
        <v>23272</v>
      </c>
      <c r="D31" s="89">
        <v>15</v>
      </c>
      <c r="E31" s="89">
        <v>14576</v>
      </c>
      <c r="F31" s="89">
        <v>7</v>
      </c>
      <c r="G31" s="89">
        <v>636</v>
      </c>
      <c r="H31" s="89">
        <v>21</v>
      </c>
      <c r="I31" s="89">
        <v>6826</v>
      </c>
      <c r="J31" s="89">
        <v>14</v>
      </c>
      <c r="K31" s="89">
        <v>1235</v>
      </c>
      <c r="L31" s="89"/>
      <c r="M31" s="89"/>
      <c r="N31" s="89"/>
      <c r="O31" s="75"/>
    </row>
    <row r="32" spans="1:15" ht="12.75">
      <c r="A32" s="110" t="s">
        <v>134</v>
      </c>
      <c r="B32" s="89">
        <v>26</v>
      </c>
      <c r="C32" s="89">
        <v>4070</v>
      </c>
      <c r="D32" s="89">
        <v>1</v>
      </c>
      <c r="E32" s="89">
        <v>8</v>
      </c>
      <c r="F32" s="89">
        <v>3</v>
      </c>
      <c r="G32" s="89">
        <v>117</v>
      </c>
      <c r="H32" s="89">
        <v>13</v>
      </c>
      <c r="I32" s="89">
        <v>3358</v>
      </c>
      <c r="J32" s="89">
        <v>9</v>
      </c>
      <c r="K32" s="89">
        <v>588</v>
      </c>
      <c r="L32" s="89"/>
      <c r="M32" s="89"/>
      <c r="N32" s="89"/>
      <c r="O32" s="75"/>
    </row>
    <row r="33" spans="1:15" ht="12.75">
      <c r="A33" s="110" t="s">
        <v>68</v>
      </c>
      <c r="B33" s="89">
        <v>35</v>
      </c>
      <c r="C33" s="89">
        <v>7543</v>
      </c>
      <c r="D33" s="84">
        <v>3</v>
      </c>
      <c r="E33" s="84">
        <v>1002</v>
      </c>
      <c r="F33" s="84">
        <v>2</v>
      </c>
      <c r="G33" s="84">
        <v>180</v>
      </c>
      <c r="H33" s="84">
        <v>23</v>
      </c>
      <c r="I33" s="84">
        <v>5942</v>
      </c>
      <c r="J33" s="84">
        <v>7</v>
      </c>
      <c r="K33" s="84">
        <v>419</v>
      </c>
      <c r="L33" s="89"/>
      <c r="M33" s="89"/>
      <c r="N33" s="84"/>
      <c r="O33" s="75"/>
    </row>
    <row r="34" spans="1:15" ht="12.75">
      <c r="A34" s="112" t="s">
        <v>135</v>
      </c>
      <c r="B34" s="89">
        <f>(D34+F34+H34+J34+L34)</f>
        <v>151</v>
      </c>
      <c r="C34" s="89">
        <v>6108</v>
      </c>
      <c r="D34" s="84">
        <v>10</v>
      </c>
      <c r="E34" s="84">
        <v>207</v>
      </c>
      <c r="F34" s="84">
        <v>9</v>
      </c>
      <c r="G34" s="84">
        <v>240</v>
      </c>
      <c r="H34" s="84">
        <v>43</v>
      </c>
      <c r="I34" s="84">
        <v>4105</v>
      </c>
      <c r="J34" s="84">
        <v>89</v>
      </c>
      <c r="K34" s="84">
        <v>1555</v>
      </c>
      <c r="L34" s="84"/>
      <c r="M34" s="84"/>
      <c r="N34" s="84"/>
      <c r="O34" s="75"/>
    </row>
    <row r="35" spans="1:15" ht="12.75">
      <c r="A35" s="112" t="s">
        <v>9</v>
      </c>
      <c r="B35" s="89">
        <v>93</v>
      </c>
      <c r="C35" s="89">
        <v>7817</v>
      </c>
      <c r="D35" s="84">
        <v>13</v>
      </c>
      <c r="E35" s="84">
        <v>1900</v>
      </c>
      <c r="F35" s="84">
        <v>7</v>
      </c>
      <c r="G35" s="84">
        <v>106</v>
      </c>
      <c r="H35" s="84">
        <v>46</v>
      </c>
      <c r="I35" s="84">
        <v>5235</v>
      </c>
      <c r="J35" s="84">
        <v>27</v>
      </c>
      <c r="K35" s="84">
        <v>577</v>
      </c>
      <c r="L35" s="84"/>
      <c r="M35" s="84"/>
      <c r="N35" s="84"/>
      <c r="O35" s="75"/>
    </row>
    <row r="36" spans="1:15" ht="12.75">
      <c r="A36" s="112" t="s">
        <v>136</v>
      </c>
      <c r="B36" s="89">
        <v>58</v>
      </c>
      <c r="C36" s="89">
        <v>5587</v>
      </c>
      <c r="D36" s="84">
        <v>10</v>
      </c>
      <c r="E36" s="84">
        <v>171</v>
      </c>
      <c r="F36" s="84">
        <v>10</v>
      </c>
      <c r="G36" s="84">
        <v>266</v>
      </c>
      <c r="H36" s="84">
        <v>29</v>
      </c>
      <c r="I36" s="84">
        <v>4856</v>
      </c>
      <c r="J36" s="84">
        <v>9</v>
      </c>
      <c r="K36" s="84">
        <v>293</v>
      </c>
      <c r="L36" s="84"/>
      <c r="M36" s="84"/>
      <c r="N36" s="84"/>
      <c r="O36" s="75"/>
    </row>
    <row r="37" spans="1:15" ht="12.75">
      <c r="A37" s="112" t="s">
        <v>137</v>
      </c>
      <c r="B37" s="89">
        <v>111</v>
      </c>
      <c r="C37" s="89">
        <v>4570</v>
      </c>
      <c r="D37" s="84">
        <v>18</v>
      </c>
      <c r="E37" s="84">
        <v>302</v>
      </c>
      <c r="F37" s="84">
        <v>26</v>
      </c>
      <c r="G37" s="84">
        <v>1164</v>
      </c>
      <c r="H37" s="84">
        <v>46</v>
      </c>
      <c r="I37" s="84">
        <v>2391</v>
      </c>
      <c r="J37" s="84">
        <v>21</v>
      </c>
      <c r="K37" s="84">
        <v>713</v>
      </c>
      <c r="L37" s="84"/>
      <c r="M37" s="84"/>
      <c r="N37" s="84"/>
      <c r="O37" s="75"/>
    </row>
    <row r="38" spans="1:15" ht="12.75">
      <c r="A38" s="112" t="s">
        <v>138</v>
      </c>
      <c r="B38" s="89">
        <v>882</v>
      </c>
      <c r="C38" s="89">
        <v>14276</v>
      </c>
      <c r="D38" s="84">
        <v>221</v>
      </c>
      <c r="E38" s="84">
        <v>3381</v>
      </c>
      <c r="F38" s="84">
        <v>114</v>
      </c>
      <c r="G38" s="84">
        <v>767</v>
      </c>
      <c r="H38" s="84">
        <v>360</v>
      </c>
      <c r="I38" s="84">
        <v>9041</v>
      </c>
      <c r="J38" s="84">
        <v>187</v>
      </c>
      <c r="K38" s="84">
        <v>1087</v>
      </c>
      <c r="L38" s="84"/>
      <c r="M38" s="84"/>
      <c r="N38" s="84"/>
      <c r="O38" s="75"/>
    </row>
    <row r="39" spans="1:15" ht="12.75">
      <c r="A39" s="112" t="s">
        <v>139</v>
      </c>
      <c r="B39" s="89">
        <v>1725</v>
      </c>
      <c r="C39" s="89">
        <v>20804</v>
      </c>
      <c r="D39" s="84">
        <v>467</v>
      </c>
      <c r="E39" s="84">
        <v>5109</v>
      </c>
      <c r="F39" s="84">
        <v>168</v>
      </c>
      <c r="G39" s="84">
        <v>1416</v>
      </c>
      <c r="H39" s="84">
        <v>680</v>
      </c>
      <c r="I39" s="84">
        <v>10811</v>
      </c>
      <c r="J39" s="84">
        <v>410</v>
      </c>
      <c r="K39" s="84">
        <v>3467</v>
      </c>
      <c r="L39" s="84"/>
      <c r="M39" s="84"/>
      <c r="N39" s="84"/>
      <c r="O39" s="75"/>
    </row>
    <row r="40" spans="1:15" ht="12.75">
      <c r="A40" s="112" t="s">
        <v>140</v>
      </c>
      <c r="B40" s="89">
        <v>1692</v>
      </c>
      <c r="C40" s="89">
        <v>27633</v>
      </c>
      <c r="D40" s="84">
        <v>399</v>
      </c>
      <c r="E40" s="84">
        <v>6554</v>
      </c>
      <c r="F40" s="84">
        <v>178</v>
      </c>
      <c r="G40" s="84">
        <v>2216</v>
      </c>
      <c r="H40" s="84">
        <v>740</v>
      </c>
      <c r="I40" s="84">
        <v>10824</v>
      </c>
      <c r="J40" s="84">
        <v>375</v>
      </c>
      <c r="K40" s="84">
        <v>8039</v>
      </c>
      <c r="L40" s="84"/>
      <c r="M40" s="84"/>
      <c r="N40" s="84"/>
      <c r="O40" s="75"/>
    </row>
    <row r="41" spans="1:15" ht="12.75">
      <c r="A41" s="113" t="s">
        <v>141</v>
      </c>
      <c r="B41" s="96">
        <v>1143</v>
      </c>
      <c r="C41" s="96">
        <v>24372</v>
      </c>
      <c r="D41" s="97">
        <v>314</v>
      </c>
      <c r="E41" s="97">
        <v>5828</v>
      </c>
      <c r="F41" s="97">
        <v>94</v>
      </c>
      <c r="G41" s="97">
        <v>1352</v>
      </c>
      <c r="H41" s="97">
        <v>503</v>
      </c>
      <c r="I41" s="97">
        <v>14559</v>
      </c>
      <c r="J41" s="97">
        <v>232</v>
      </c>
      <c r="K41" s="97">
        <v>2633</v>
      </c>
      <c r="L41" s="116"/>
      <c r="M41" s="116"/>
      <c r="N41" s="116"/>
      <c r="O41" s="75"/>
    </row>
    <row r="42" spans="1:15" ht="12.75">
      <c r="A42" s="115"/>
      <c r="B42" s="89"/>
      <c r="C42" s="89"/>
      <c r="D42" s="84"/>
      <c r="E42" s="84"/>
      <c r="F42" s="84"/>
      <c r="G42" s="84"/>
      <c r="H42" s="84"/>
      <c r="I42" s="84"/>
      <c r="J42" s="84"/>
      <c r="K42" s="84"/>
      <c r="L42" s="116"/>
      <c r="M42" s="116"/>
      <c r="N42" s="116"/>
      <c r="O42" s="75"/>
    </row>
    <row r="43" spans="1:15" ht="12.75">
      <c r="A43" s="119" t="s">
        <v>175</v>
      </c>
      <c r="B43" s="79"/>
      <c r="C43" s="79"/>
      <c r="D43" s="106"/>
      <c r="E43" s="105"/>
      <c r="F43" s="105"/>
      <c r="G43" s="105"/>
      <c r="H43" s="105"/>
      <c r="I43" s="105"/>
      <c r="J43" s="105"/>
      <c r="K43" s="105"/>
      <c r="L43" s="50"/>
      <c r="M43" s="50"/>
      <c r="N43" s="50"/>
      <c r="O43" s="75"/>
    </row>
    <row r="44" spans="1:15" ht="12.75">
      <c r="A44" s="102" t="s">
        <v>146</v>
      </c>
      <c r="B44" s="79"/>
      <c r="C44" s="79"/>
      <c r="D44" s="81"/>
      <c r="E44" s="81"/>
      <c r="F44" s="80"/>
      <c r="G44" s="80"/>
      <c r="H44" s="80"/>
      <c r="I44" s="80"/>
      <c r="J44" s="80"/>
      <c r="K44" s="80"/>
      <c r="L44" s="50"/>
      <c r="M44" s="50"/>
      <c r="N44" s="50"/>
      <c r="O44" s="75"/>
    </row>
    <row r="45" spans="2:14" ht="12.75">
      <c r="B45" s="50"/>
      <c r="C45" s="50"/>
      <c r="D45" s="80"/>
      <c r="E45" s="80"/>
      <c r="F45" s="80"/>
      <c r="G45" s="80"/>
      <c r="H45" s="80"/>
      <c r="I45" s="80"/>
      <c r="J45" s="80"/>
      <c r="K45" s="80"/>
      <c r="L45" s="80"/>
      <c r="M45" s="80"/>
      <c r="N45" s="80"/>
    </row>
    <row r="46" ht="12.75">
      <c r="A46" s="459" t="s">
        <v>712</v>
      </c>
    </row>
  </sheetData>
  <mergeCells count="8">
    <mergeCell ref="B2:C2"/>
    <mergeCell ref="D2:K2"/>
    <mergeCell ref="L2:N2"/>
    <mergeCell ref="D4:E4"/>
    <mergeCell ref="F4:G4"/>
    <mergeCell ref="H4:I4"/>
    <mergeCell ref="J4:K4"/>
    <mergeCell ref="L4:M4"/>
  </mergeCells>
  <hyperlinks>
    <hyperlink ref="A46" location="Index!A1" display="Back"/>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A24" sqref="A24"/>
    </sheetView>
  </sheetViews>
  <sheetFormatPr defaultColWidth="9.140625" defaultRowHeight="12.75"/>
  <cols>
    <col min="1" max="1" width="30.8515625" style="0" customWidth="1"/>
    <col min="2" max="17" width="8.8515625" style="0" customWidth="1"/>
  </cols>
  <sheetData>
    <row r="1" spans="1:15" ht="12.75">
      <c r="A1" s="73" t="s">
        <v>176</v>
      </c>
      <c r="B1" s="5"/>
      <c r="C1" s="5"/>
      <c r="D1" s="5"/>
      <c r="E1" s="5"/>
      <c r="F1" s="5"/>
      <c r="G1" s="5"/>
      <c r="H1" s="5"/>
      <c r="I1" s="5"/>
      <c r="J1" s="5"/>
      <c r="K1" s="5"/>
      <c r="L1" s="5"/>
      <c r="M1" s="5"/>
      <c r="N1" s="5"/>
      <c r="O1" s="5"/>
    </row>
    <row r="2" spans="1:17" ht="12.75">
      <c r="A2" t="s">
        <v>177</v>
      </c>
      <c r="B2" s="131" t="s">
        <v>178</v>
      </c>
      <c r="C2" s="131"/>
      <c r="D2" s="131" t="s">
        <v>179</v>
      </c>
      <c r="E2" s="131"/>
      <c r="F2" s="127" t="s">
        <v>63</v>
      </c>
      <c r="G2" s="127"/>
      <c r="H2" s="127" t="s">
        <v>64</v>
      </c>
      <c r="I2" s="127"/>
      <c r="J2" s="127" t="s">
        <v>65</v>
      </c>
      <c r="K2" s="127"/>
      <c r="L2" s="127" t="s">
        <v>66</v>
      </c>
      <c r="M2" s="127"/>
      <c r="N2" s="127" t="s">
        <v>134</v>
      </c>
      <c r="O2" s="127"/>
      <c r="P2" s="256" t="s">
        <v>68</v>
      </c>
      <c r="Q2" s="256"/>
    </row>
    <row r="3" spans="1:17" s="80" customFormat="1" ht="12.75">
      <c r="A3" s="120"/>
      <c r="B3" s="120" t="s">
        <v>113</v>
      </c>
      <c r="C3" s="120" t="s">
        <v>11</v>
      </c>
      <c r="D3" s="120" t="s">
        <v>113</v>
      </c>
      <c r="E3" s="120" t="s">
        <v>11</v>
      </c>
      <c r="F3" s="120" t="s">
        <v>113</v>
      </c>
      <c r="G3" s="120" t="s">
        <v>11</v>
      </c>
      <c r="H3" s="120" t="s">
        <v>113</v>
      </c>
      <c r="I3" s="120" t="s">
        <v>11</v>
      </c>
      <c r="J3" s="120" t="s">
        <v>113</v>
      </c>
      <c r="K3" s="120" t="s">
        <v>11</v>
      </c>
      <c r="L3" s="120" t="s">
        <v>113</v>
      </c>
      <c r="M3" s="120" t="s">
        <v>11</v>
      </c>
      <c r="N3" s="120" t="s">
        <v>113</v>
      </c>
      <c r="O3" s="120" t="s">
        <v>11</v>
      </c>
      <c r="P3" s="120" t="s">
        <v>113</v>
      </c>
      <c r="Q3" s="120" t="s">
        <v>11</v>
      </c>
    </row>
    <row r="4" spans="1:17" ht="12.75">
      <c r="A4" s="101" t="s">
        <v>180</v>
      </c>
      <c r="B4">
        <v>0</v>
      </c>
      <c r="C4" s="121">
        <v>0</v>
      </c>
      <c r="D4">
        <v>0</v>
      </c>
      <c r="E4" s="121">
        <v>0</v>
      </c>
      <c r="F4" s="122">
        <v>5</v>
      </c>
      <c r="G4" s="122">
        <v>2190</v>
      </c>
      <c r="H4" s="122">
        <v>12</v>
      </c>
      <c r="I4" s="122">
        <v>12439</v>
      </c>
      <c r="J4" s="122">
        <v>12</v>
      </c>
      <c r="K4" s="122">
        <v>11311</v>
      </c>
      <c r="L4">
        <v>11</v>
      </c>
      <c r="M4">
        <v>5428</v>
      </c>
      <c r="N4">
        <v>13</v>
      </c>
      <c r="O4">
        <v>3443</v>
      </c>
      <c r="P4">
        <v>14</v>
      </c>
      <c r="Q4">
        <v>5142</v>
      </c>
    </row>
    <row r="5" spans="1:17" ht="12.75">
      <c r="A5" s="122" t="s">
        <v>181</v>
      </c>
      <c r="B5">
        <v>1</v>
      </c>
      <c r="C5" s="121">
        <v>26</v>
      </c>
      <c r="D5">
        <v>1</v>
      </c>
      <c r="E5" s="121">
        <v>30</v>
      </c>
      <c r="F5" s="122">
        <v>13</v>
      </c>
      <c r="G5" s="122">
        <v>2747</v>
      </c>
      <c r="H5" s="122">
        <v>11</v>
      </c>
      <c r="I5" s="122">
        <v>1020</v>
      </c>
      <c r="J5" s="122">
        <v>2</v>
      </c>
      <c r="K5" s="122">
        <v>169</v>
      </c>
      <c r="L5">
        <v>1</v>
      </c>
      <c r="M5">
        <v>7.8</v>
      </c>
      <c r="N5">
        <v>1</v>
      </c>
      <c r="O5">
        <v>30</v>
      </c>
      <c r="P5">
        <v>2</v>
      </c>
      <c r="Q5">
        <v>27</v>
      </c>
    </row>
    <row r="6" spans="1:17" ht="12.75">
      <c r="A6" s="122" t="s">
        <v>182</v>
      </c>
      <c r="B6">
        <v>0</v>
      </c>
      <c r="C6" s="121">
        <v>0</v>
      </c>
      <c r="D6">
        <v>0</v>
      </c>
      <c r="E6" s="121">
        <v>0</v>
      </c>
      <c r="F6" s="122">
        <v>5</v>
      </c>
      <c r="G6" s="122">
        <v>147</v>
      </c>
      <c r="H6" s="122">
        <v>2</v>
      </c>
      <c r="I6" s="122">
        <v>128</v>
      </c>
      <c r="J6" s="122">
        <v>4</v>
      </c>
      <c r="K6" s="122">
        <v>128</v>
      </c>
      <c r="L6">
        <v>7</v>
      </c>
      <c r="M6">
        <v>522</v>
      </c>
      <c r="N6">
        <v>1</v>
      </c>
      <c r="O6">
        <v>16</v>
      </c>
      <c r="P6">
        <v>3</v>
      </c>
      <c r="Q6">
        <v>187</v>
      </c>
    </row>
    <row r="7" spans="1:17" ht="12.75">
      <c r="A7" s="122" t="s">
        <v>183</v>
      </c>
      <c r="B7">
        <v>0</v>
      </c>
      <c r="C7" s="121">
        <v>0</v>
      </c>
      <c r="D7">
        <v>0</v>
      </c>
      <c r="E7" s="121">
        <v>0</v>
      </c>
      <c r="F7" s="122">
        <v>9</v>
      </c>
      <c r="G7" s="122">
        <v>480</v>
      </c>
      <c r="H7" s="122">
        <v>2</v>
      </c>
      <c r="I7" s="122">
        <v>54</v>
      </c>
      <c r="J7" s="122">
        <v>2</v>
      </c>
      <c r="K7" s="122">
        <v>61</v>
      </c>
      <c r="L7">
        <v>4</v>
      </c>
      <c r="M7">
        <v>247</v>
      </c>
      <c r="N7">
        <v>0</v>
      </c>
      <c r="O7">
        <v>0</v>
      </c>
      <c r="P7">
        <v>0</v>
      </c>
      <c r="Q7">
        <v>0</v>
      </c>
    </row>
    <row r="8" spans="1:17" ht="12.75">
      <c r="A8" s="122" t="s">
        <v>184</v>
      </c>
      <c r="B8">
        <v>0</v>
      </c>
      <c r="C8" s="121">
        <v>0</v>
      </c>
      <c r="D8">
        <v>0</v>
      </c>
      <c r="E8" s="121">
        <v>0</v>
      </c>
      <c r="F8" s="122">
        <v>2</v>
      </c>
      <c r="G8" s="122">
        <v>465</v>
      </c>
      <c r="H8" s="122">
        <v>6</v>
      </c>
      <c r="I8" s="122">
        <v>1124</v>
      </c>
      <c r="J8" s="122">
        <v>3</v>
      </c>
      <c r="K8" s="122">
        <v>133</v>
      </c>
      <c r="L8" s="122">
        <v>1</v>
      </c>
      <c r="M8" s="122">
        <v>993</v>
      </c>
      <c r="N8">
        <v>2</v>
      </c>
      <c r="O8">
        <v>10</v>
      </c>
      <c r="P8">
        <v>4</v>
      </c>
      <c r="Q8">
        <v>760</v>
      </c>
    </row>
    <row r="9" spans="1:17" ht="12.75">
      <c r="A9" s="122" t="s">
        <v>185</v>
      </c>
      <c r="B9">
        <v>0</v>
      </c>
      <c r="C9" s="121">
        <v>0</v>
      </c>
      <c r="D9">
        <v>0</v>
      </c>
      <c r="E9" s="121">
        <v>0</v>
      </c>
      <c r="F9" s="122">
        <v>8</v>
      </c>
      <c r="G9" s="122">
        <v>1219</v>
      </c>
      <c r="H9" s="122">
        <v>7</v>
      </c>
      <c r="I9" s="122">
        <v>710</v>
      </c>
      <c r="J9" s="122">
        <v>3</v>
      </c>
      <c r="K9" s="122">
        <v>154</v>
      </c>
      <c r="L9" s="122">
        <v>2</v>
      </c>
      <c r="M9" s="122">
        <v>153</v>
      </c>
      <c r="N9">
        <v>2</v>
      </c>
      <c r="O9">
        <v>24</v>
      </c>
      <c r="P9">
        <v>0</v>
      </c>
      <c r="Q9">
        <v>0</v>
      </c>
    </row>
    <row r="10" spans="1:17" ht="12.75">
      <c r="A10" s="122" t="s">
        <v>186</v>
      </c>
      <c r="B10">
        <v>1</v>
      </c>
      <c r="C10" s="121">
        <v>121</v>
      </c>
      <c r="D10">
        <v>0</v>
      </c>
      <c r="E10" s="121">
        <v>0</v>
      </c>
      <c r="F10" s="122">
        <v>9</v>
      </c>
      <c r="G10" s="122">
        <v>2765</v>
      </c>
      <c r="H10" s="122">
        <v>7</v>
      </c>
      <c r="I10" s="122">
        <v>824</v>
      </c>
      <c r="J10" s="122">
        <v>3</v>
      </c>
      <c r="K10" s="122">
        <v>116</v>
      </c>
      <c r="L10" s="122">
        <v>2</v>
      </c>
      <c r="M10" s="122">
        <v>71</v>
      </c>
      <c r="N10">
        <v>1</v>
      </c>
      <c r="O10">
        <v>30</v>
      </c>
      <c r="P10">
        <v>1</v>
      </c>
      <c r="Q10">
        <v>33</v>
      </c>
    </row>
    <row r="11" spans="1:17" ht="12.75">
      <c r="A11" s="122" t="s">
        <v>187</v>
      </c>
      <c r="B11">
        <v>0</v>
      </c>
      <c r="C11" s="121">
        <v>0</v>
      </c>
      <c r="D11">
        <v>2</v>
      </c>
      <c r="E11" s="121">
        <v>133</v>
      </c>
      <c r="F11" s="122">
        <v>9</v>
      </c>
      <c r="G11" s="122">
        <v>634</v>
      </c>
      <c r="H11" s="122">
        <v>9</v>
      </c>
      <c r="I11" s="122">
        <v>427</v>
      </c>
      <c r="J11" s="122">
        <v>6</v>
      </c>
      <c r="K11" s="122">
        <v>317</v>
      </c>
      <c r="L11" s="122">
        <v>1</v>
      </c>
      <c r="M11" s="122">
        <v>8</v>
      </c>
      <c r="N11">
        <v>0</v>
      </c>
      <c r="O11">
        <v>0</v>
      </c>
      <c r="P11">
        <v>0</v>
      </c>
      <c r="Q11">
        <v>0</v>
      </c>
    </row>
    <row r="12" spans="1:17" ht="12.75">
      <c r="A12" s="122" t="s">
        <v>188</v>
      </c>
      <c r="B12">
        <v>0</v>
      </c>
      <c r="C12" s="121">
        <v>0</v>
      </c>
      <c r="D12">
        <v>0</v>
      </c>
      <c r="E12" s="121">
        <v>0</v>
      </c>
      <c r="F12" s="122">
        <v>2</v>
      </c>
      <c r="G12" s="122">
        <v>208</v>
      </c>
      <c r="H12" s="122">
        <v>10</v>
      </c>
      <c r="I12" s="122">
        <v>651</v>
      </c>
      <c r="J12" s="122">
        <v>2</v>
      </c>
      <c r="K12" s="122">
        <v>109</v>
      </c>
      <c r="L12" s="122">
        <v>1</v>
      </c>
      <c r="M12" s="122">
        <v>14</v>
      </c>
      <c r="N12">
        <v>2</v>
      </c>
      <c r="O12">
        <v>74</v>
      </c>
      <c r="P12">
        <v>0</v>
      </c>
      <c r="Q12">
        <v>0</v>
      </c>
    </row>
    <row r="13" spans="1:17" ht="12.75">
      <c r="A13" s="122" t="s">
        <v>189</v>
      </c>
      <c r="B13">
        <v>1</v>
      </c>
      <c r="C13" s="121">
        <v>6</v>
      </c>
      <c r="D13">
        <v>1</v>
      </c>
      <c r="E13" s="121">
        <v>135</v>
      </c>
      <c r="F13" s="122">
        <v>12</v>
      </c>
      <c r="G13" s="122">
        <v>2077</v>
      </c>
      <c r="H13" s="122">
        <v>15</v>
      </c>
      <c r="I13" s="122">
        <v>902</v>
      </c>
      <c r="J13" s="122">
        <v>5</v>
      </c>
      <c r="K13" s="122">
        <v>5095</v>
      </c>
      <c r="L13">
        <v>9</v>
      </c>
      <c r="M13">
        <v>804</v>
      </c>
      <c r="N13">
        <v>3</v>
      </c>
      <c r="O13">
        <v>227</v>
      </c>
      <c r="P13">
        <v>6</v>
      </c>
      <c r="Q13">
        <v>38</v>
      </c>
    </row>
    <row r="14" spans="1:17" ht="12.75">
      <c r="A14" s="122" t="s">
        <v>190</v>
      </c>
      <c r="B14">
        <v>1</v>
      </c>
      <c r="C14" s="121">
        <v>35</v>
      </c>
      <c r="D14">
        <v>0</v>
      </c>
      <c r="E14" s="121">
        <v>0</v>
      </c>
      <c r="F14" s="122">
        <v>1</v>
      </c>
      <c r="G14" s="122">
        <v>15</v>
      </c>
      <c r="H14" s="122">
        <v>4</v>
      </c>
      <c r="I14" s="122">
        <v>182</v>
      </c>
      <c r="J14" s="122">
        <v>1</v>
      </c>
      <c r="K14" s="122">
        <v>60</v>
      </c>
      <c r="L14" s="122">
        <v>0</v>
      </c>
      <c r="M14" s="122">
        <v>0</v>
      </c>
      <c r="N14">
        <v>0</v>
      </c>
      <c r="O14">
        <v>0</v>
      </c>
      <c r="P14">
        <v>0</v>
      </c>
      <c r="Q14">
        <v>0</v>
      </c>
    </row>
    <row r="15" spans="1:17" ht="12.75">
      <c r="A15" s="122" t="s">
        <v>191</v>
      </c>
      <c r="B15">
        <v>0</v>
      </c>
      <c r="C15" s="121">
        <v>0</v>
      </c>
      <c r="D15">
        <v>0</v>
      </c>
      <c r="E15" s="121">
        <v>0</v>
      </c>
      <c r="F15" s="122">
        <v>3</v>
      </c>
      <c r="G15" s="122">
        <v>106</v>
      </c>
      <c r="H15" s="122">
        <v>0</v>
      </c>
      <c r="I15" s="122">
        <v>0</v>
      </c>
      <c r="J15" s="122">
        <v>0</v>
      </c>
      <c r="K15" s="122">
        <v>0</v>
      </c>
      <c r="L15" s="122">
        <v>0</v>
      </c>
      <c r="M15" s="122">
        <v>0</v>
      </c>
      <c r="N15">
        <v>1</v>
      </c>
      <c r="O15">
        <v>218</v>
      </c>
      <c r="P15">
        <v>0</v>
      </c>
      <c r="Q15">
        <v>0</v>
      </c>
    </row>
    <row r="16" spans="1:17" ht="12.75">
      <c r="A16" s="122" t="s">
        <v>192</v>
      </c>
      <c r="B16">
        <v>0</v>
      </c>
      <c r="C16" s="121">
        <v>0</v>
      </c>
      <c r="D16">
        <v>1</v>
      </c>
      <c r="E16" s="121">
        <v>275</v>
      </c>
      <c r="F16" s="122">
        <v>1</v>
      </c>
      <c r="G16" s="122">
        <v>30</v>
      </c>
      <c r="H16" s="122">
        <v>6</v>
      </c>
      <c r="I16" s="122">
        <v>2164</v>
      </c>
      <c r="J16" s="122">
        <v>2</v>
      </c>
      <c r="K16" s="122">
        <v>5854</v>
      </c>
      <c r="L16" s="122">
        <v>0</v>
      </c>
      <c r="M16" s="122">
        <v>0</v>
      </c>
      <c r="N16">
        <v>0</v>
      </c>
      <c r="O16">
        <v>0</v>
      </c>
      <c r="P16">
        <v>0</v>
      </c>
      <c r="Q16">
        <v>0</v>
      </c>
    </row>
    <row r="17" spans="1:17" ht="12.75">
      <c r="A17" s="122" t="s">
        <v>193</v>
      </c>
      <c r="B17">
        <v>0</v>
      </c>
      <c r="C17" s="121">
        <v>0</v>
      </c>
      <c r="D17">
        <v>0</v>
      </c>
      <c r="E17" s="121">
        <v>0</v>
      </c>
      <c r="F17" s="122">
        <v>2</v>
      </c>
      <c r="G17" s="122">
        <v>121</v>
      </c>
      <c r="H17" s="122">
        <v>1</v>
      </c>
      <c r="I17" s="122">
        <v>43</v>
      </c>
      <c r="J17" s="122">
        <v>1</v>
      </c>
      <c r="K17" s="122">
        <v>130</v>
      </c>
      <c r="L17" s="122">
        <v>0</v>
      </c>
      <c r="M17" s="122">
        <v>0</v>
      </c>
      <c r="N17">
        <v>0</v>
      </c>
      <c r="O17">
        <v>0</v>
      </c>
      <c r="P17">
        <v>0</v>
      </c>
      <c r="Q17">
        <v>0</v>
      </c>
    </row>
    <row r="18" spans="1:17" ht="12.75">
      <c r="A18" s="122" t="s">
        <v>194</v>
      </c>
      <c r="B18">
        <v>0</v>
      </c>
      <c r="C18" s="121">
        <v>0</v>
      </c>
      <c r="D18">
        <v>0</v>
      </c>
      <c r="E18" s="121">
        <v>0</v>
      </c>
      <c r="F18" s="122">
        <v>3</v>
      </c>
      <c r="G18" s="122">
        <v>2994</v>
      </c>
      <c r="H18" s="122">
        <v>0</v>
      </c>
      <c r="I18" s="122">
        <v>0</v>
      </c>
      <c r="J18" s="122">
        <v>2</v>
      </c>
      <c r="K18" s="122">
        <v>25</v>
      </c>
      <c r="L18" s="122">
        <v>0</v>
      </c>
      <c r="M18" s="122">
        <v>0</v>
      </c>
      <c r="N18">
        <v>0</v>
      </c>
      <c r="O18">
        <v>0</v>
      </c>
      <c r="P18">
        <v>1</v>
      </c>
      <c r="Q18">
        <v>834</v>
      </c>
    </row>
    <row r="19" spans="1:17" ht="12.75">
      <c r="A19" s="122" t="s">
        <v>195</v>
      </c>
      <c r="B19">
        <v>2</v>
      </c>
      <c r="C19" s="121">
        <v>150</v>
      </c>
      <c r="D19">
        <v>1</v>
      </c>
      <c r="E19" s="121">
        <v>95</v>
      </c>
      <c r="F19" s="122">
        <v>15</v>
      </c>
      <c r="G19" s="122">
        <v>1064</v>
      </c>
      <c r="H19" s="122">
        <v>13</v>
      </c>
      <c r="I19" s="122">
        <v>771</v>
      </c>
      <c r="J19" s="122">
        <v>0</v>
      </c>
      <c r="K19" s="122">
        <v>0</v>
      </c>
      <c r="L19" s="122">
        <v>4</v>
      </c>
      <c r="M19" s="122">
        <v>61</v>
      </c>
      <c r="N19">
        <v>0</v>
      </c>
      <c r="O19">
        <v>0</v>
      </c>
      <c r="P19">
        <v>2</v>
      </c>
      <c r="Q19">
        <v>126</v>
      </c>
    </row>
    <row r="20" spans="1:17" ht="12.75">
      <c r="A20" s="122" t="s">
        <v>107</v>
      </c>
      <c r="B20">
        <v>2</v>
      </c>
      <c r="C20" s="121">
        <v>79</v>
      </c>
      <c r="D20">
        <v>1</v>
      </c>
      <c r="E20" s="121">
        <v>38</v>
      </c>
      <c r="F20" s="122">
        <v>25</v>
      </c>
      <c r="G20" s="122">
        <v>16246</v>
      </c>
      <c r="H20" s="122">
        <v>34</v>
      </c>
      <c r="I20" s="122">
        <v>5944</v>
      </c>
      <c r="J20" s="122">
        <v>12</v>
      </c>
      <c r="K20" s="122">
        <v>4595</v>
      </c>
      <c r="L20" s="122">
        <v>14</v>
      </c>
      <c r="M20" s="122">
        <v>14964</v>
      </c>
      <c r="N20">
        <v>0</v>
      </c>
      <c r="O20">
        <v>0</v>
      </c>
      <c r="P20">
        <v>2</v>
      </c>
      <c r="Q20">
        <v>397</v>
      </c>
    </row>
    <row r="21" spans="1:17" ht="12.75">
      <c r="A21" s="123" t="s">
        <v>95</v>
      </c>
      <c r="B21" s="104">
        <v>6</v>
      </c>
      <c r="C21" s="124">
        <v>266</v>
      </c>
      <c r="D21" s="104">
        <v>7</v>
      </c>
      <c r="E21" s="104">
        <v>706</v>
      </c>
      <c r="F21" s="104">
        <v>124</v>
      </c>
      <c r="G21" s="123">
        <v>33508</v>
      </c>
      <c r="H21" s="104">
        <v>139</v>
      </c>
      <c r="I21" s="123">
        <v>27382</v>
      </c>
      <c r="J21" s="104">
        <v>60</v>
      </c>
      <c r="K21" s="123">
        <v>28256</v>
      </c>
      <c r="L21" s="104">
        <v>57</v>
      </c>
      <c r="M21" s="104">
        <v>23272</v>
      </c>
      <c r="N21" s="104">
        <f>SUM(N4:N20)</f>
        <v>26</v>
      </c>
      <c r="O21" s="104">
        <v>4070</v>
      </c>
      <c r="P21" s="104">
        <v>35</v>
      </c>
      <c r="Q21" s="104">
        <v>7543</v>
      </c>
    </row>
    <row r="22" spans="1:15" ht="12.75">
      <c r="A22" s="102" t="s">
        <v>146</v>
      </c>
      <c r="M22" s="80"/>
      <c r="N22" s="75"/>
      <c r="O22" s="75"/>
    </row>
    <row r="23" spans="1:15" ht="12.75">
      <c r="A23" s="99"/>
      <c r="M23" s="80"/>
      <c r="N23" s="75"/>
      <c r="O23" s="75"/>
    </row>
    <row r="24" ht="12.75">
      <c r="A24" s="459" t="s">
        <v>712</v>
      </c>
    </row>
  </sheetData>
  <mergeCells count="8">
    <mergeCell ref="B2:C2"/>
    <mergeCell ref="D2:E2"/>
    <mergeCell ref="F2:G2"/>
    <mergeCell ref="H2:I2"/>
    <mergeCell ref="J2:K2"/>
    <mergeCell ref="L2:M2"/>
    <mergeCell ref="N2:O2"/>
    <mergeCell ref="P2:Q2"/>
  </mergeCells>
  <hyperlinks>
    <hyperlink ref="A24" location="Index!A1" display="Bac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46"/>
  <sheetViews>
    <sheetView workbookViewId="0" topLeftCell="A1">
      <selection activeCell="A46" sqref="A46"/>
    </sheetView>
  </sheetViews>
  <sheetFormatPr defaultColWidth="9.140625" defaultRowHeight="12.75"/>
  <cols>
    <col min="1" max="1" width="26.57421875" style="0" customWidth="1"/>
    <col min="2" max="2" width="9.7109375" style="0" customWidth="1"/>
    <col min="3" max="3" width="10.8515625" style="0" customWidth="1"/>
    <col min="4" max="4" width="11.7109375" style="0" customWidth="1"/>
    <col min="6" max="6" width="10.140625" style="0" customWidth="1"/>
    <col min="14" max="14" width="11.7109375" style="0" customWidth="1"/>
  </cols>
  <sheetData>
    <row r="1" spans="1:15" s="42" customFormat="1" ht="12.75">
      <c r="A1" s="73" t="s">
        <v>196</v>
      </c>
      <c r="B1" s="125"/>
      <c r="C1" s="125"/>
      <c r="D1" s="125"/>
      <c r="E1" s="125"/>
      <c r="F1" s="125"/>
      <c r="G1" s="125"/>
      <c r="H1" s="125"/>
      <c r="I1" s="125"/>
      <c r="J1" s="125"/>
      <c r="K1" s="125"/>
      <c r="L1" s="125"/>
      <c r="M1" s="126"/>
      <c r="N1" s="125"/>
      <c r="O1" s="39"/>
    </row>
    <row r="2" spans="1:14" ht="12.75">
      <c r="A2" t="s">
        <v>197</v>
      </c>
      <c r="B2" s="3" t="s">
        <v>198</v>
      </c>
      <c r="C2" s="3" t="s">
        <v>10</v>
      </c>
      <c r="D2" s="3" t="s">
        <v>10</v>
      </c>
      <c r="E2" s="3" t="s">
        <v>10</v>
      </c>
      <c r="F2" s="3" t="s">
        <v>10</v>
      </c>
      <c r="G2" s="3" t="s">
        <v>10</v>
      </c>
      <c r="H2" s="3" t="s">
        <v>199</v>
      </c>
      <c r="I2" s="3" t="s">
        <v>200</v>
      </c>
      <c r="J2" s="3" t="s">
        <v>201</v>
      </c>
      <c r="K2" s="3" t="s">
        <v>201</v>
      </c>
      <c r="L2" s="3" t="s">
        <v>202</v>
      </c>
      <c r="M2" s="3" t="s">
        <v>202</v>
      </c>
      <c r="N2" s="3" t="s">
        <v>203</v>
      </c>
    </row>
    <row r="3" spans="2:14" ht="12.75">
      <c r="B3" s="3" t="s">
        <v>204</v>
      </c>
      <c r="C3" s="3" t="s">
        <v>204</v>
      </c>
      <c r="D3" s="3" t="s">
        <v>204</v>
      </c>
      <c r="E3" s="3" t="s">
        <v>205</v>
      </c>
      <c r="F3" s="3" t="s">
        <v>206</v>
      </c>
      <c r="G3" s="3" t="s">
        <v>207</v>
      </c>
      <c r="H3" s="3" t="s">
        <v>208</v>
      </c>
      <c r="I3" s="3" t="s">
        <v>209</v>
      </c>
      <c r="J3" s="3" t="s">
        <v>210</v>
      </c>
      <c r="K3" s="3" t="s">
        <v>211</v>
      </c>
      <c r="L3" s="3" t="s">
        <v>212</v>
      </c>
      <c r="M3" s="3" t="s">
        <v>213</v>
      </c>
      <c r="N3" s="3" t="s">
        <v>214</v>
      </c>
    </row>
    <row r="4" spans="2:14" ht="12.75">
      <c r="B4" s="3" t="s">
        <v>215</v>
      </c>
      <c r="C4" s="3" t="s">
        <v>216</v>
      </c>
      <c r="D4" s="3" t="s">
        <v>217</v>
      </c>
      <c r="E4" s="3" t="s">
        <v>218</v>
      </c>
      <c r="F4" s="3" t="s">
        <v>212</v>
      </c>
      <c r="G4" s="3" t="s">
        <v>219</v>
      </c>
      <c r="H4" s="3" t="s">
        <v>219</v>
      </c>
      <c r="I4" s="3"/>
      <c r="J4" s="3" t="s">
        <v>213</v>
      </c>
      <c r="K4" s="3" t="s">
        <v>220</v>
      </c>
      <c r="L4" s="3" t="s">
        <v>221</v>
      </c>
      <c r="M4" s="3" t="s">
        <v>209</v>
      </c>
      <c r="N4" s="3" t="s">
        <v>222</v>
      </c>
    </row>
    <row r="5" spans="1:14" ht="12.75">
      <c r="A5" s="5"/>
      <c r="B5" s="133"/>
      <c r="C5" s="133" t="s">
        <v>223</v>
      </c>
      <c r="D5" s="133" t="s">
        <v>224</v>
      </c>
      <c r="E5" s="133"/>
      <c r="F5" s="133" t="s">
        <v>199</v>
      </c>
      <c r="G5" s="133"/>
      <c r="H5" s="133"/>
      <c r="I5" s="133"/>
      <c r="J5" s="133" t="s">
        <v>209</v>
      </c>
      <c r="K5" s="133" t="s">
        <v>225</v>
      </c>
      <c r="L5" s="133" t="s">
        <v>219</v>
      </c>
      <c r="M5" s="133"/>
      <c r="N5" s="133"/>
    </row>
    <row r="6" spans="1:14" ht="12.75">
      <c r="A6" s="4" t="s">
        <v>72</v>
      </c>
      <c r="B6" s="134">
        <v>2</v>
      </c>
      <c r="C6" s="134">
        <v>3</v>
      </c>
      <c r="D6" s="134">
        <v>4</v>
      </c>
      <c r="E6" s="134">
        <v>5</v>
      </c>
      <c r="F6" s="134">
        <v>6</v>
      </c>
      <c r="G6" s="134">
        <v>7</v>
      </c>
      <c r="H6" s="134">
        <v>8</v>
      </c>
      <c r="I6" s="134">
        <v>9</v>
      </c>
      <c r="J6" s="134">
        <v>10</v>
      </c>
      <c r="K6" s="134">
        <v>11</v>
      </c>
      <c r="L6" s="134">
        <v>12</v>
      </c>
      <c r="M6" s="135">
        <v>13</v>
      </c>
      <c r="N6" s="134">
        <v>14</v>
      </c>
    </row>
    <row r="7" spans="1:14" ht="12.75">
      <c r="A7" s="136" t="s">
        <v>69</v>
      </c>
      <c r="B7" s="137"/>
      <c r="C7" s="137"/>
      <c r="D7" s="137"/>
      <c r="E7" s="137"/>
      <c r="F7" s="137"/>
      <c r="G7" s="137"/>
      <c r="H7" s="137"/>
      <c r="I7" s="137"/>
      <c r="J7" s="137"/>
      <c r="K7" s="137"/>
      <c r="L7" s="137"/>
      <c r="M7" s="138"/>
      <c r="N7" s="137"/>
    </row>
    <row r="8" spans="1:15" ht="12.75">
      <c r="A8" s="142" t="s">
        <v>226</v>
      </c>
      <c r="B8" s="143"/>
      <c r="C8" s="143"/>
      <c r="D8" s="143"/>
      <c r="E8" s="143"/>
      <c r="F8" s="143"/>
      <c r="G8" s="143"/>
      <c r="H8" s="143"/>
      <c r="I8" s="143"/>
      <c r="J8" s="143"/>
      <c r="K8" s="143"/>
      <c r="L8" s="143"/>
      <c r="M8" s="144"/>
      <c r="N8" s="143"/>
      <c r="O8" s="145"/>
    </row>
    <row r="9" spans="1:15" ht="12.75">
      <c r="A9" s="142" t="s">
        <v>114</v>
      </c>
      <c r="B9" s="143">
        <v>1327</v>
      </c>
      <c r="C9" s="143">
        <v>0</v>
      </c>
      <c r="D9" s="143">
        <v>1180</v>
      </c>
      <c r="E9" s="143">
        <v>22</v>
      </c>
      <c r="F9" s="143">
        <v>1176</v>
      </c>
      <c r="G9" s="143">
        <v>1227</v>
      </c>
      <c r="H9" s="143">
        <v>170945</v>
      </c>
      <c r="I9" s="143">
        <v>455589</v>
      </c>
      <c r="J9" s="143">
        <v>20709</v>
      </c>
      <c r="K9" s="143">
        <v>37120</v>
      </c>
      <c r="L9" s="143">
        <v>17095</v>
      </c>
      <c r="M9" s="144">
        <v>455589</v>
      </c>
      <c r="N9" s="143">
        <v>5722227</v>
      </c>
      <c r="O9" s="145"/>
    </row>
    <row r="10" spans="1:15" s="87" customFormat="1" ht="12.75">
      <c r="A10" s="142" t="s">
        <v>115</v>
      </c>
      <c r="B10" s="143">
        <v>1319</v>
      </c>
      <c r="C10" s="143">
        <v>0</v>
      </c>
      <c r="D10" s="143">
        <v>1173</v>
      </c>
      <c r="E10" s="143">
        <v>20</v>
      </c>
      <c r="F10" s="143">
        <v>1213</v>
      </c>
      <c r="G10" s="143">
        <v>92</v>
      </c>
      <c r="H10" s="143">
        <v>14380</v>
      </c>
      <c r="I10" s="143">
        <v>266050</v>
      </c>
      <c r="J10" s="143">
        <v>13303</v>
      </c>
      <c r="K10" s="143">
        <v>28956</v>
      </c>
      <c r="L10" s="143">
        <v>14380</v>
      </c>
      <c r="M10" s="144">
        <v>266050</v>
      </c>
      <c r="N10" s="143">
        <v>4886561</v>
      </c>
      <c r="O10" s="145"/>
    </row>
    <row r="11" spans="1:14" ht="12.75">
      <c r="A11" s="118" t="s">
        <v>116</v>
      </c>
      <c r="B11">
        <v>1316</v>
      </c>
      <c r="C11">
        <v>0</v>
      </c>
      <c r="D11">
        <v>1170</v>
      </c>
      <c r="E11">
        <v>22</v>
      </c>
      <c r="F11">
        <v>1267</v>
      </c>
      <c r="G11">
        <v>87</v>
      </c>
      <c r="H11">
        <v>10622</v>
      </c>
      <c r="I11">
        <v>231241</v>
      </c>
      <c r="J11">
        <v>10511</v>
      </c>
      <c r="K11">
        <v>26456</v>
      </c>
      <c r="L11">
        <v>10622</v>
      </c>
      <c r="M11" s="80">
        <v>231241</v>
      </c>
      <c r="N11">
        <v>4296994</v>
      </c>
    </row>
    <row r="12" spans="1:15" ht="12.75">
      <c r="A12" s="146" t="s">
        <v>117</v>
      </c>
      <c r="B12" s="146">
        <v>1293</v>
      </c>
      <c r="C12" s="143">
        <v>0</v>
      </c>
      <c r="D12" s="143">
        <v>1150</v>
      </c>
      <c r="E12" s="143">
        <v>22</v>
      </c>
      <c r="F12" s="143">
        <v>1175</v>
      </c>
      <c r="G12" s="143">
        <v>90</v>
      </c>
      <c r="H12" s="143">
        <v>10532</v>
      </c>
      <c r="I12" s="143">
        <v>267227</v>
      </c>
      <c r="J12" s="143">
        <v>12147</v>
      </c>
      <c r="K12" s="143">
        <v>29806</v>
      </c>
      <c r="L12" s="143">
        <v>10532</v>
      </c>
      <c r="M12" s="144">
        <v>267227</v>
      </c>
      <c r="N12" s="143">
        <v>4317572</v>
      </c>
      <c r="O12" s="145"/>
    </row>
    <row r="13" spans="1:15" ht="12.75">
      <c r="A13" s="142" t="s">
        <v>118</v>
      </c>
      <c r="B13" s="143">
        <v>1283</v>
      </c>
      <c r="C13" s="143">
        <v>0</v>
      </c>
      <c r="D13" s="143">
        <v>1143</v>
      </c>
      <c r="E13" s="143">
        <v>21</v>
      </c>
      <c r="F13" s="143">
        <v>1219</v>
      </c>
      <c r="G13" s="143">
        <v>75</v>
      </c>
      <c r="H13" s="143">
        <v>7964</v>
      </c>
      <c r="I13" s="143">
        <v>193648</v>
      </c>
      <c r="J13" s="143">
        <v>9221</v>
      </c>
      <c r="K13" s="143">
        <v>25780</v>
      </c>
      <c r="L13" s="143">
        <v>7964</v>
      </c>
      <c r="M13" s="144">
        <v>193648</v>
      </c>
      <c r="N13" s="143">
        <v>3978381</v>
      </c>
      <c r="O13" s="121"/>
    </row>
    <row r="14" spans="1:15" ht="12.75">
      <c r="A14" s="142" t="s">
        <v>119</v>
      </c>
      <c r="B14" s="143">
        <v>1267</v>
      </c>
      <c r="C14" s="143">
        <v>0</v>
      </c>
      <c r="D14" s="143">
        <v>1126</v>
      </c>
      <c r="E14" s="143">
        <v>21</v>
      </c>
      <c r="F14" s="143">
        <v>1149</v>
      </c>
      <c r="G14" s="143">
        <v>80</v>
      </c>
      <c r="H14" s="143">
        <v>9791</v>
      </c>
      <c r="I14" s="143">
        <v>207585</v>
      </c>
      <c r="J14" s="143">
        <v>9885</v>
      </c>
      <c r="K14" s="143">
        <v>25888</v>
      </c>
      <c r="L14" s="143">
        <v>9791</v>
      </c>
      <c r="M14" s="144">
        <v>207585</v>
      </c>
      <c r="N14" s="143">
        <v>3898078</v>
      </c>
      <c r="O14" s="121"/>
    </row>
    <row r="15" spans="1:15" ht="12.75">
      <c r="A15" s="142" t="s">
        <v>120</v>
      </c>
      <c r="B15" s="143">
        <v>1246</v>
      </c>
      <c r="C15" s="143">
        <v>0</v>
      </c>
      <c r="D15" s="143">
        <v>1104</v>
      </c>
      <c r="E15" s="143">
        <v>20</v>
      </c>
      <c r="F15" s="143">
        <v>1134</v>
      </c>
      <c r="G15" s="143">
        <v>68</v>
      </c>
      <c r="H15" s="143">
        <v>7708</v>
      </c>
      <c r="I15" s="143">
        <v>168567</v>
      </c>
      <c r="J15" s="143">
        <v>8428</v>
      </c>
      <c r="K15" s="143">
        <v>24857</v>
      </c>
      <c r="L15" s="143">
        <v>7708</v>
      </c>
      <c r="M15" s="144">
        <v>168567</v>
      </c>
      <c r="N15" s="143">
        <v>3650368</v>
      </c>
      <c r="O15" s="121"/>
    </row>
    <row r="16" spans="1:14" ht="12.75">
      <c r="A16" s="136" t="s">
        <v>63</v>
      </c>
      <c r="B16" s="140">
        <v>1228</v>
      </c>
      <c r="C16" s="140">
        <v>0</v>
      </c>
      <c r="D16" s="140">
        <v>1084</v>
      </c>
      <c r="E16" s="140">
        <v>249</v>
      </c>
      <c r="F16" s="147"/>
      <c r="G16" s="140">
        <v>785</v>
      </c>
      <c r="H16" s="140">
        <v>85546</v>
      </c>
      <c r="I16" s="140">
        <v>1945287</v>
      </c>
      <c r="J16" s="140">
        <v>7812</v>
      </c>
      <c r="K16" s="140">
        <v>24790</v>
      </c>
      <c r="L16" s="140">
        <v>85546</v>
      </c>
      <c r="M16" s="141">
        <v>1945287</v>
      </c>
      <c r="N16" s="140">
        <v>3367350</v>
      </c>
    </row>
    <row r="17" spans="1:14" ht="12.75">
      <c r="A17" s="142" t="s">
        <v>121</v>
      </c>
      <c r="B17" s="143">
        <v>1228</v>
      </c>
      <c r="C17" s="143">
        <v>0</v>
      </c>
      <c r="D17" s="143">
        <v>1084</v>
      </c>
      <c r="E17" s="143">
        <v>21</v>
      </c>
      <c r="F17" s="148">
        <v>1191</v>
      </c>
      <c r="G17" s="143">
        <v>71</v>
      </c>
      <c r="H17" s="143">
        <v>8284</v>
      </c>
      <c r="I17" s="143">
        <v>167954</v>
      </c>
      <c r="J17" s="143">
        <v>7998</v>
      </c>
      <c r="K17" s="143">
        <v>23655</v>
      </c>
      <c r="L17" s="143">
        <v>8284</v>
      </c>
      <c r="M17" s="144">
        <v>167954</v>
      </c>
      <c r="N17" s="143">
        <v>3367350</v>
      </c>
    </row>
    <row r="18" spans="1:14" ht="12.75">
      <c r="A18" s="142" t="s">
        <v>227</v>
      </c>
      <c r="B18" s="143">
        <v>1208</v>
      </c>
      <c r="C18" s="143">
        <v>0</v>
      </c>
      <c r="D18" s="143">
        <v>1063</v>
      </c>
      <c r="E18" s="143">
        <v>19</v>
      </c>
      <c r="F18" s="148">
        <v>1086</v>
      </c>
      <c r="G18" s="143">
        <v>70</v>
      </c>
      <c r="H18" s="143">
        <v>8981</v>
      </c>
      <c r="I18" s="143">
        <v>180170</v>
      </c>
      <c r="J18" s="143">
        <v>9483</v>
      </c>
      <c r="K18" s="143">
        <v>25658</v>
      </c>
      <c r="L18" s="143">
        <v>8981</v>
      </c>
      <c r="M18" s="144">
        <v>180170</v>
      </c>
      <c r="N18" s="143">
        <v>3296931</v>
      </c>
    </row>
    <row r="19" spans="1:14" ht="12.75">
      <c r="A19" s="142" t="s">
        <v>123</v>
      </c>
      <c r="B19" s="143">
        <v>1185</v>
      </c>
      <c r="C19" s="143">
        <v>0</v>
      </c>
      <c r="D19" s="143">
        <v>1040</v>
      </c>
      <c r="E19" s="143">
        <v>20</v>
      </c>
      <c r="F19" s="148">
        <v>1084</v>
      </c>
      <c r="G19" s="143">
        <v>70</v>
      </c>
      <c r="H19" s="143">
        <v>8835</v>
      </c>
      <c r="I19" s="143">
        <v>175147</v>
      </c>
      <c r="J19" s="143">
        <v>8757</v>
      </c>
      <c r="K19" s="143">
        <v>25066</v>
      </c>
      <c r="L19" s="143">
        <v>8835</v>
      </c>
      <c r="M19" s="144">
        <v>175147</v>
      </c>
      <c r="N19" s="143">
        <v>3571487</v>
      </c>
    </row>
    <row r="20" spans="1:14" ht="12.75">
      <c r="A20" s="142" t="s">
        <v>124</v>
      </c>
      <c r="B20" s="143">
        <v>1158</v>
      </c>
      <c r="C20" s="143">
        <v>0</v>
      </c>
      <c r="D20" s="143">
        <v>1016</v>
      </c>
      <c r="E20" s="143">
        <v>20</v>
      </c>
      <c r="F20" s="148">
        <v>1044</v>
      </c>
      <c r="G20" s="143">
        <v>67</v>
      </c>
      <c r="H20" s="143">
        <v>5858</v>
      </c>
      <c r="I20" s="143">
        <v>170105</v>
      </c>
      <c r="J20" s="143">
        <v>8505</v>
      </c>
      <c r="K20" s="143">
        <v>25545</v>
      </c>
      <c r="L20" s="143">
        <v>5858</v>
      </c>
      <c r="M20" s="144">
        <v>170105</v>
      </c>
      <c r="N20" s="143">
        <v>3426236</v>
      </c>
    </row>
    <row r="21" spans="1:15" ht="12" customHeight="1">
      <c r="A21" s="142" t="s">
        <v>125</v>
      </c>
      <c r="B21" s="143">
        <v>1137</v>
      </c>
      <c r="C21" s="143">
        <v>0</v>
      </c>
      <c r="D21" s="143">
        <v>991</v>
      </c>
      <c r="E21" s="143">
        <v>22</v>
      </c>
      <c r="F21" s="148">
        <v>1056</v>
      </c>
      <c r="G21" s="143">
        <v>75</v>
      </c>
      <c r="H21" s="143">
        <v>7307</v>
      </c>
      <c r="I21" s="143">
        <v>189864</v>
      </c>
      <c r="J21" s="143">
        <v>8630</v>
      </c>
      <c r="K21" s="143">
        <v>25419</v>
      </c>
      <c r="L21" s="143">
        <v>7307</v>
      </c>
      <c r="M21" s="144">
        <v>189864</v>
      </c>
      <c r="N21" s="143">
        <v>3373652</v>
      </c>
      <c r="O21" s="87"/>
    </row>
    <row r="22" spans="1:15" ht="12.75">
      <c r="A22" s="142" t="s">
        <v>126</v>
      </c>
      <c r="B22" s="143">
        <v>1127</v>
      </c>
      <c r="C22" s="143">
        <v>0</v>
      </c>
      <c r="D22" s="143">
        <v>981</v>
      </c>
      <c r="E22" s="143">
        <v>20</v>
      </c>
      <c r="F22" s="148">
        <v>1006</v>
      </c>
      <c r="G22" s="143">
        <v>58</v>
      </c>
      <c r="H22" s="143">
        <v>6082</v>
      </c>
      <c r="I22" s="143">
        <v>138382</v>
      </c>
      <c r="J22" s="143">
        <v>6919</v>
      </c>
      <c r="K22" s="143">
        <v>23892</v>
      </c>
      <c r="L22" s="143">
        <v>6082</v>
      </c>
      <c r="M22" s="144">
        <v>138382</v>
      </c>
      <c r="N22" s="143">
        <v>3138319</v>
      </c>
      <c r="O22" s="87"/>
    </row>
    <row r="23" spans="1:14" ht="12.75">
      <c r="A23" s="149" t="s">
        <v>161</v>
      </c>
      <c r="B23" s="143">
        <v>1116</v>
      </c>
      <c r="C23" s="143">
        <v>0</v>
      </c>
      <c r="D23" s="143">
        <v>969</v>
      </c>
      <c r="E23" s="143">
        <v>21</v>
      </c>
      <c r="F23" s="148">
        <v>998</v>
      </c>
      <c r="G23" s="143">
        <v>65</v>
      </c>
      <c r="H23" s="143">
        <v>6469</v>
      </c>
      <c r="I23" s="143">
        <v>144339</v>
      </c>
      <c r="J23" s="143">
        <v>6873</v>
      </c>
      <c r="K23" s="143">
        <v>22278</v>
      </c>
      <c r="L23" s="143">
        <v>6439</v>
      </c>
      <c r="M23" s="144">
        <v>144339</v>
      </c>
      <c r="N23" s="143">
        <v>2994312</v>
      </c>
    </row>
    <row r="24" spans="1:14" ht="12.75">
      <c r="A24" s="142" t="s">
        <v>128</v>
      </c>
      <c r="B24" s="143">
        <v>1099</v>
      </c>
      <c r="C24" s="143">
        <v>0</v>
      </c>
      <c r="D24" s="143">
        <v>958</v>
      </c>
      <c r="E24" s="143">
        <v>22</v>
      </c>
      <c r="F24" s="148">
        <v>1069</v>
      </c>
      <c r="G24" s="143">
        <v>63</v>
      </c>
      <c r="H24" s="143">
        <v>5644</v>
      </c>
      <c r="I24" s="143">
        <v>130796</v>
      </c>
      <c r="J24" s="143">
        <v>5945</v>
      </c>
      <c r="K24" s="143">
        <v>20735</v>
      </c>
      <c r="L24" s="143">
        <v>5644</v>
      </c>
      <c r="M24" s="144">
        <v>130796</v>
      </c>
      <c r="N24" s="143">
        <v>2777401</v>
      </c>
    </row>
    <row r="25" spans="1:14" ht="12.75">
      <c r="A25" s="142" t="s">
        <v>129</v>
      </c>
      <c r="B25" s="143">
        <v>1095</v>
      </c>
      <c r="C25" s="143">
        <v>0</v>
      </c>
      <c r="D25" s="143">
        <v>956</v>
      </c>
      <c r="E25" s="143">
        <v>21</v>
      </c>
      <c r="F25" s="143">
        <v>964</v>
      </c>
      <c r="G25" s="143">
        <v>54</v>
      </c>
      <c r="H25" s="143">
        <v>4615</v>
      </c>
      <c r="I25" s="143">
        <v>118698</v>
      </c>
      <c r="J25" s="143">
        <v>5652</v>
      </c>
      <c r="K25" s="143">
        <v>22105</v>
      </c>
      <c r="L25" s="143">
        <v>4615</v>
      </c>
      <c r="M25" s="144">
        <v>118698</v>
      </c>
      <c r="N25" s="143">
        <v>2514261</v>
      </c>
    </row>
    <row r="26" spans="1:15" ht="12.75">
      <c r="A26" s="142" t="s">
        <v>162</v>
      </c>
      <c r="B26" s="143">
        <v>1099</v>
      </c>
      <c r="C26" s="143">
        <v>0</v>
      </c>
      <c r="D26" s="143">
        <v>962</v>
      </c>
      <c r="E26" s="143">
        <v>23</v>
      </c>
      <c r="F26" s="143">
        <v>1119</v>
      </c>
      <c r="G26" s="143">
        <v>67</v>
      </c>
      <c r="H26" s="143">
        <v>6675</v>
      </c>
      <c r="I26" s="143">
        <v>151050</v>
      </c>
      <c r="J26" s="143">
        <v>6567</v>
      </c>
      <c r="K26" s="143">
        <v>22651</v>
      </c>
      <c r="L26" s="143">
        <v>6675</v>
      </c>
      <c r="M26" s="144">
        <v>151050</v>
      </c>
      <c r="N26" s="143">
        <v>2524659</v>
      </c>
      <c r="O26" s="121"/>
    </row>
    <row r="27" spans="1:15" ht="12.75">
      <c r="A27" s="142" t="s">
        <v>131</v>
      </c>
      <c r="B27" s="143">
        <v>1093</v>
      </c>
      <c r="C27" s="143">
        <v>0</v>
      </c>
      <c r="D27" s="143">
        <v>952</v>
      </c>
      <c r="E27" s="143">
        <v>22</v>
      </c>
      <c r="F27" s="143">
        <v>972</v>
      </c>
      <c r="G27" s="143">
        <v>69</v>
      </c>
      <c r="H27" s="143">
        <v>9537</v>
      </c>
      <c r="I27" s="143">
        <v>201409</v>
      </c>
      <c r="J27" s="143">
        <v>9155</v>
      </c>
      <c r="K27" s="143">
        <v>29022</v>
      </c>
      <c r="L27" s="143">
        <v>9537</v>
      </c>
      <c r="M27" s="144">
        <v>201409</v>
      </c>
      <c r="N27" s="143">
        <v>2612639</v>
      </c>
      <c r="O27" s="121"/>
    </row>
    <row r="28" spans="1:14" ht="12.75">
      <c r="A28" s="142" t="s">
        <v>132</v>
      </c>
      <c r="B28" s="143">
        <v>1089</v>
      </c>
      <c r="C28" s="143">
        <v>0</v>
      </c>
      <c r="D28" s="143">
        <v>944</v>
      </c>
      <c r="E28" s="143">
        <v>18</v>
      </c>
      <c r="F28" s="143">
        <v>967</v>
      </c>
      <c r="G28" s="143">
        <v>57</v>
      </c>
      <c r="H28" s="143">
        <v>7289</v>
      </c>
      <c r="I28" s="143">
        <v>177372</v>
      </c>
      <c r="J28" s="143">
        <v>9854</v>
      </c>
      <c r="K28" s="143">
        <v>31256</v>
      </c>
      <c r="L28" s="143">
        <v>7289</v>
      </c>
      <c r="M28" s="144">
        <v>177372</v>
      </c>
      <c r="N28" s="143">
        <v>2990200</v>
      </c>
    </row>
    <row r="29" spans="1:14" ht="12.75">
      <c r="A29" s="136" t="s">
        <v>64</v>
      </c>
      <c r="B29" s="141">
        <v>1069</v>
      </c>
      <c r="C29" s="141">
        <v>0</v>
      </c>
      <c r="D29" s="141">
        <v>929</v>
      </c>
      <c r="E29" s="141">
        <v>251</v>
      </c>
      <c r="F29" s="141">
        <v>956</v>
      </c>
      <c r="G29" s="141">
        <v>609</v>
      </c>
      <c r="H29" s="141">
        <v>84449</v>
      </c>
      <c r="I29" s="141">
        <v>1569558</v>
      </c>
      <c r="J29" s="141">
        <v>6253</v>
      </c>
      <c r="K29" s="141">
        <v>25777</v>
      </c>
      <c r="L29" s="141">
        <v>84449</v>
      </c>
      <c r="M29" s="141">
        <v>1569558</v>
      </c>
      <c r="N29" s="141">
        <v>2813201</v>
      </c>
    </row>
    <row r="30" spans="1:14" ht="12.75">
      <c r="A30" s="136" t="s">
        <v>65</v>
      </c>
      <c r="B30" s="140">
        <v>970</v>
      </c>
      <c r="C30" s="140">
        <v>1</v>
      </c>
      <c r="D30" s="140">
        <v>839</v>
      </c>
      <c r="E30" s="140">
        <v>255</v>
      </c>
      <c r="F30" s="140">
        <v>870</v>
      </c>
      <c r="G30" s="140">
        <v>451</v>
      </c>
      <c r="H30" s="140">
        <v>79769</v>
      </c>
      <c r="I30" s="140">
        <v>1140072</v>
      </c>
      <c r="J30" s="140">
        <v>4471</v>
      </c>
      <c r="K30" s="140">
        <v>25283</v>
      </c>
      <c r="L30" s="140">
        <v>79769</v>
      </c>
      <c r="M30" s="141">
        <v>1140072</v>
      </c>
      <c r="N30" s="140">
        <v>1585585</v>
      </c>
    </row>
    <row r="31" spans="1:14" ht="12.75">
      <c r="A31" s="150" t="s">
        <v>66</v>
      </c>
      <c r="B31" s="44">
        <v>909</v>
      </c>
      <c r="C31" s="44">
        <v>18</v>
      </c>
      <c r="D31" s="44">
        <v>787</v>
      </c>
      <c r="E31" s="44">
        <v>254</v>
      </c>
      <c r="F31" s="44">
        <v>804</v>
      </c>
      <c r="G31" s="44">
        <v>379</v>
      </c>
      <c r="H31" s="44">
        <v>71330</v>
      </c>
      <c r="I31" s="44">
        <v>1099534</v>
      </c>
      <c r="J31" s="44">
        <v>4329</v>
      </c>
      <c r="K31" s="44">
        <v>29090</v>
      </c>
      <c r="L31" s="44">
        <v>71330</v>
      </c>
      <c r="M31" s="151">
        <v>1099534</v>
      </c>
      <c r="N31" s="151">
        <v>1120976</v>
      </c>
    </row>
    <row r="32" spans="1:14" ht="12.75">
      <c r="A32" s="150" t="s">
        <v>134</v>
      </c>
      <c r="B32" s="44">
        <v>818</v>
      </c>
      <c r="C32" s="44">
        <v>107</v>
      </c>
      <c r="D32" s="44">
        <v>788</v>
      </c>
      <c r="E32" s="44">
        <v>251</v>
      </c>
      <c r="F32" s="44">
        <v>899</v>
      </c>
      <c r="G32" s="44">
        <v>240</v>
      </c>
      <c r="H32" s="44">
        <v>36407</v>
      </c>
      <c r="I32" s="44">
        <v>617989</v>
      </c>
      <c r="J32" s="44">
        <v>2462</v>
      </c>
      <c r="K32" s="44">
        <v>25776</v>
      </c>
      <c r="L32" s="44">
        <v>36405</v>
      </c>
      <c r="M32" s="151">
        <v>617984</v>
      </c>
      <c r="N32" s="151">
        <v>537133</v>
      </c>
    </row>
    <row r="33" spans="1:14" ht="12.75">
      <c r="A33" s="42" t="s">
        <v>228</v>
      </c>
      <c r="B33" s="1">
        <v>793</v>
      </c>
      <c r="C33" s="1">
        <v>197</v>
      </c>
      <c r="D33" s="1">
        <v>890</v>
      </c>
      <c r="E33" s="1">
        <v>247</v>
      </c>
      <c r="F33" s="1">
        <v>1019</v>
      </c>
      <c r="G33" s="152">
        <v>175.3</v>
      </c>
      <c r="H33" s="152">
        <v>27840.8</v>
      </c>
      <c r="I33" s="1">
        <v>513167</v>
      </c>
      <c r="J33" s="1">
        <v>2078</v>
      </c>
      <c r="K33" s="1">
        <v>29270</v>
      </c>
      <c r="L33" s="152">
        <v>27771.7</v>
      </c>
      <c r="M33" s="151">
        <v>512866</v>
      </c>
      <c r="N33" s="1">
        <v>636861</v>
      </c>
    </row>
    <row r="34" spans="1:14" ht="12.75">
      <c r="A34" s="42" t="s">
        <v>8</v>
      </c>
      <c r="B34" s="1">
        <v>785</v>
      </c>
      <c r="C34" s="1">
        <v>320</v>
      </c>
      <c r="D34" s="1">
        <v>1029</v>
      </c>
      <c r="E34" s="1">
        <v>251</v>
      </c>
      <c r="F34" s="1">
        <v>1201</v>
      </c>
      <c r="G34" s="152">
        <v>167.6</v>
      </c>
      <c r="H34" s="152">
        <v>32953.6</v>
      </c>
      <c r="I34" s="1">
        <v>1339510</v>
      </c>
      <c r="J34" s="1">
        <v>53367</v>
      </c>
      <c r="K34" s="1">
        <v>86980</v>
      </c>
      <c r="L34" s="152">
        <v>30722.2</v>
      </c>
      <c r="M34" s="151">
        <v>1264337</v>
      </c>
      <c r="N34" s="1">
        <v>657847</v>
      </c>
    </row>
    <row r="35" spans="1:14" ht="12.75">
      <c r="A35" s="42" t="s">
        <v>229</v>
      </c>
      <c r="B35" s="1">
        <v>720</v>
      </c>
      <c r="C35" s="1">
        <v>479</v>
      </c>
      <c r="D35" s="1">
        <v>1152</v>
      </c>
      <c r="E35" s="1">
        <v>254</v>
      </c>
      <c r="F35" s="153" t="s">
        <v>163</v>
      </c>
      <c r="G35" s="140">
        <v>98.4</v>
      </c>
      <c r="H35" s="140">
        <v>24270.4</v>
      </c>
      <c r="I35" s="40">
        <v>839052</v>
      </c>
      <c r="J35" s="40">
        <v>3303</v>
      </c>
      <c r="K35" s="40">
        <v>85244</v>
      </c>
      <c r="L35" s="140">
        <v>15377.2</v>
      </c>
      <c r="M35" s="154">
        <v>711706</v>
      </c>
      <c r="N35" s="40">
        <v>1020426</v>
      </c>
    </row>
    <row r="36" spans="1:14" ht="12.75">
      <c r="A36" s="42" t="s">
        <v>230</v>
      </c>
      <c r="B36" s="1">
        <v>648</v>
      </c>
      <c r="C36" s="1">
        <v>609</v>
      </c>
      <c r="D36" s="1">
        <v>1254</v>
      </c>
      <c r="E36" s="1">
        <v>251</v>
      </c>
      <c r="F36" s="153" t="s">
        <v>163</v>
      </c>
      <c r="G36" s="140">
        <v>54.6</v>
      </c>
      <c r="H36" s="140">
        <v>16532.7</v>
      </c>
      <c r="I36" s="40">
        <v>414474</v>
      </c>
      <c r="J36" s="40">
        <v>1651</v>
      </c>
      <c r="K36" s="40">
        <v>75954</v>
      </c>
      <c r="L36" s="140">
        <v>854.2</v>
      </c>
      <c r="M36" s="154">
        <v>23818</v>
      </c>
      <c r="N36" s="40">
        <v>491175</v>
      </c>
    </row>
    <row r="37" spans="1:14" ht="12.75">
      <c r="A37" s="42" t="s">
        <v>231</v>
      </c>
      <c r="B37" s="1">
        <v>612</v>
      </c>
      <c r="C37" s="1">
        <v>745</v>
      </c>
      <c r="D37" s="1">
        <v>1357</v>
      </c>
      <c r="E37" s="1">
        <v>244</v>
      </c>
      <c r="F37" s="153" t="s">
        <v>163</v>
      </c>
      <c r="G37" s="140">
        <v>38.1</v>
      </c>
      <c r="H37" s="140">
        <v>13568.5</v>
      </c>
      <c r="I37" s="40">
        <v>370193</v>
      </c>
      <c r="J37" s="40">
        <v>1520</v>
      </c>
      <c r="K37" s="40">
        <v>97054</v>
      </c>
      <c r="L37" s="153" t="s">
        <v>163</v>
      </c>
      <c r="M37" s="153" t="s">
        <v>163</v>
      </c>
      <c r="N37" s="40">
        <v>481503</v>
      </c>
    </row>
    <row r="38" spans="1:14" ht="12.75">
      <c r="A38" s="42" t="s">
        <v>232</v>
      </c>
      <c r="B38" s="1">
        <v>550</v>
      </c>
      <c r="C38" s="1">
        <v>934</v>
      </c>
      <c r="D38" s="1">
        <v>1484</v>
      </c>
      <c r="E38" s="1">
        <v>250</v>
      </c>
      <c r="F38" s="153" t="s">
        <v>163</v>
      </c>
      <c r="G38" s="140">
        <v>26.4</v>
      </c>
      <c r="H38" s="140">
        <v>13556.1</v>
      </c>
      <c r="I38" s="40">
        <v>295403</v>
      </c>
      <c r="J38" s="40">
        <v>1176</v>
      </c>
      <c r="K38" s="40">
        <v>112086</v>
      </c>
      <c r="L38" s="153" t="s">
        <v>163</v>
      </c>
      <c r="M38" s="153" t="s">
        <v>163</v>
      </c>
      <c r="N38" s="40">
        <v>419367</v>
      </c>
    </row>
    <row r="39" spans="1:14" ht="12.75">
      <c r="A39" s="42" t="s">
        <v>233</v>
      </c>
      <c r="B39" s="1">
        <v>422</v>
      </c>
      <c r="C39" s="1">
        <v>847</v>
      </c>
      <c r="D39" s="1">
        <v>1269</v>
      </c>
      <c r="E39" s="1">
        <v>246</v>
      </c>
      <c r="F39" s="153" t="s">
        <v>163</v>
      </c>
      <c r="G39" s="140">
        <v>6.6</v>
      </c>
      <c r="H39" s="140">
        <v>3991.2</v>
      </c>
      <c r="I39" s="40">
        <v>67287</v>
      </c>
      <c r="J39" s="40">
        <v>276</v>
      </c>
      <c r="K39" s="40">
        <v>101505</v>
      </c>
      <c r="L39" s="153" t="s">
        <v>163</v>
      </c>
      <c r="M39" s="153" t="s">
        <v>163</v>
      </c>
      <c r="N39" s="40">
        <v>401459</v>
      </c>
    </row>
    <row r="40" spans="1:14" ht="12.75">
      <c r="A40" s="73" t="s">
        <v>234</v>
      </c>
      <c r="B40" s="125">
        <v>135</v>
      </c>
      <c r="C40" s="125">
        <v>543</v>
      </c>
      <c r="D40" s="125">
        <v>678</v>
      </c>
      <c r="E40" s="125">
        <v>102</v>
      </c>
      <c r="F40" s="155" t="s">
        <v>163</v>
      </c>
      <c r="G40" s="125">
        <v>0.3</v>
      </c>
      <c r="H40" s="156">
        <v>139.1</v>
      </c>
      <c r="I40" s="125">
        <v>1805</v>
      </c>
      <c r="J40" s="125">
        <v>17</v>
      </c>
      <c r="K40" s="125">
        <v>56310</v>
      </c>
      <c r="L40" s="155" t="s">
        <v>163</v>
      </c>
      <c r="M40" s="155" t="s">
        <v>163</v>
      </c>
      <c r="N40" s="125">
        <v>363350</v>
      </c>
    </row>
    <row r="41" spans="1:14" ht="12.75">
      <c r="A41" t="s">
        <v>235</v>
      </c>
      <c r="C41" s="2"/>
      <c r="D41" s="2"/>
      <c r="E41" t="s">
        <v>236</v>
      </c>
      <c r="F41" s="2"/>
      <c r="G41" s="2"/>
      <c r="H41" s="2"/>
      <c r="K41" s="2"/>
      <c r="L41" s="2"/>
      <c r="M41" s="3"/>
      <c r="N41" s="2"/>
    </row>
    <row r="42" ht="12.75">
      <c r="A42" s="2" t="s">
        <v>237</v>
      </c>
    </row>
    <row r="43" ht="12.75">
      <c r="A43" s="157" t="s">
        <v>239</v>
      </c>
    </row>
    <row r="44" spans="1:14" ht="12.75">
      <c r="A44" s="102" t="s">
        <v>238</v>
      </c>
      <c r="C44" s="2"/>
      <c r="I44" s="2"/>
      <c r="J44" s="157"/>
      <c r="K44" s="2"/>
      <c r="L44" s="2"/>
      <c r="M44" s="3"/>
      <c r="N44" s="2"/>
    </row>
    <row r="46" ht="12.75">
      <c r="A46" s="459" t="s">
        <v>712</v>
      </c>
    </row>
  </sheetData>
  <hyperlinks>
    <hyperlink ref="F40" location="'Options time series-NSE '!A1" display="Nifty Futures"/>
    <hyperlink ref="F34" location="'Options time series-NSE '!A1" display="Stock Options"/>
    <hyperlink ref="F35:F39" location="'Options time series-NSE '!A1" display="Nifty Futures"/>
    <hyperlink ref="L40" location="'Options time series-NSE '!A1" display="Nifty Futures"/>
    <hyperlink ref="M40" location="'Options time series-NSE '!A1" display="Nifty Futures"/>
    <hyperlink ref="L37:L39" location="'Options time series-NSE '!A1" display="Nifty Futures"/>
    <hyperlink ref="M37:M39" location="'Options time series-NSE '!A1" display="Nifty Futures"/>
    <hyperlink ref="E40" location="'Options time series-NSE '!A1" display="Nifty Futures"/>
    <hyperlink ref="E37:E39" location="'Options time series-NSE '!A1" display="Nifty Futures"/>
    <hyperlink ref="F37:F39" location="'Options time series-NSE '!A1" display="Nifty Futures"/>
    <hyperlink ref="IV33:IV37" location="'Options time series-NSE '!A1" display="Nifty Futures"/>
    <hyperlink ref="IV32" location="'Options time series-NSE '!A1" display="Stock Options"/>
    <hyperlink ref="IV44" location="'Options time series-NSE '!A1" display="Nifty Options"/>
    <hyperlink ref="IV38" location="'Options time series-NSE '!A1" display="Nifty Futures"/>
    <hyperlink ref="A46" location="Index!A1" display="Back"/>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46"/>
  <sheetViews>
    <sheetView workbookViewId="0" topLeftCell="A1">
      <selection activeCell="A46" sqref="A46"/>
    </sheetView>
  </sheetViews>
  <sheetFormatPr defaultColWidth="9.140625" defaultRowHeight="12.75"/>
  <cols>
    <col min="1" max="1" width="22.28125" style="0" customWidth="1"/>
    <col min="2" max="4" width="10.8515625" style="0" customWidth="1"/>
    <col min="5" max="5" width="11.8515625" style="0" customWidth="1"/>
    <col min="6" max="6" width="10.8515625" style="0" customWidth="1"/>
  </cols>
  <sheetData>
    <row r="1" spans="1:14" ht="12.75">
      <c r="A1" s="42" t="s">
        <v>240</v>
      </c>
      <c r="B1" s="2"/>
      <c r="C1" s="2"/>
      <c r="D1" s="2"/>
      <c r="E1" s="2"/>
      <c r="F1" s="2"/>
      <c r="G1" s="2"/>
      <c r="H1" s="2"/>
      <c r="I1" s="2"/>
      <c r="J1" s="2"/>
      <c r="K1" s="2"/>
      <c r="L1" s="2"/>
      <c r="M1" s="34"/>
      <c r="N1" s="2"/>
    </row>
    <row r="2" spans="1:14" ht="12.75">
      <c r="A2" s="4"/>
      <c r="B2" s="46"/>
      <c r="C2" s="46"/>
      <c r="D2" s="46"/>
      <c r="E2" s="46"/>
      <c r="F2" s="46"/>
      <c r="G2" s="2"/>
      <c r="H2" s="2"/>
      <c r="I2" s="2"/>
      <c r="J2" s="2"/>
      <c r="K2" s="2"/>
      <c r="L2" s="2"/>
      <c r="M2" s="34"/>
      <c r="N2" s="2"/>
    </row>
    <row r="3" spans="1:14" ht="12.75">
      <c r="A3" t="s">
        <v>241</v>
      </c>
      <c r="B3" s="3" t="s">
        <v>242</v>
      </c>
      <c r="C3" s="3" t="s">
        <v>242</v>
      </c>
      <c r="D3" s="3" t="s">
        <v>200</v>
      </c>
      <c r="E3" s="3" t="s">
        <v>243</v>
      </c>
      <c r="F3" s="80" t="s">
        <v>201</v>
      </c>
      <c r="G3" s="3"/>
      <c r="H3" s="3"/>
      <c r="I3" s="3"/>
      <c r="J3" s="3"/>
      <c r="K3" s="2"/>
      <c r="L3" s="2"/>
      <c r="M3" s="34"/>
      <c r="N3" s="2"/>
    </row>
    <row r="4" spans="2:14" ht="12.75">
      <c r="B4" s="3" t="s">
        <v>205</v>
      </c>
      <c r="C4" s="3" t="s">
        <v>207</v>
      </c>
      <c r="D4" s="3" t="s">
        <v>244</v>
      </c>
      <c r="E4" s="3" t="s">
        <v>213</v>
      </c>
      <c r="F4" s="80" t="s">
        <v>245</v>
      </c>
      <c r="G4" s="3"/>
      <c r="H4" s="3"/>
      <c r="I4" s="3"/>
      <c r="J4" s="3"/>
      <c r="K4" s="2"/>
      <c r="L4" s="2"/>
      <c r="M4" s="34"/>
      <c r="N4" s="2"/>
    </row>
    <row r="5" spans="1:14" ht="12.75">
      <c r="A5" s="5"/>
      <c r="B5" s="133" t="s">
        <v>218</v>
      </c>
      <c r="C5" s="133"/>
      <c r="D5" s="133"/>
      <c r="E5" s="133" t="s">
        <v>244</v>
      </c>
      <c r="F5" s="133" t="s">
        <v>244</v>
      </c>
      <c r="G5" s="3"/>
      <c r="H5" s="3"/>
      <c r="I5" s="3"/>
      <c r="J5" s="3"/>
      <c r="K5" s="2"/>
      <c r="L5" s="2"/>
      <c r="M5" s="34"/>
      <c r="N5" s="2"/>
    </row>
    <row r="6" spans="1:14" ht="12.75">
      <c r="A6" s="4" t="s">
        <v>72</v>
      </c>
      <c r="B6" s="133" t="s">
        <v>73</v>
      </c>
      <c r="C6" s="133" t="s">
        <v>74</v>
      </c>
      <c r="D6" s="133" t="s">
        <v>246</v>
      </c>
      <c r="E6" s="133" t="s">
        <v>75</v>
      </c>
      <c r="F6" s="158" t="s">
        <v>247</v>
      </c>
      <c r="G6" s="3"/>
      <c r="H6" s="3"/>
      <c r="I6" s="3"/>
      <c r="J6" s="3"/>
      <c r="K6" s="2"/>
      <c r="L6" s="2"/>
      <c r="M6" s="34"/>
      <c r="N6" s="2"/>
    </row>
    <row r="7" spans="1:14" ht="12.75">
      <c r="A7" s="159" t="s">
        <v>69</v>
      </c>
      <c r="B7" s="160"/>
      <c r="C7" s="160"/>
      <c r="D7" s="160"/>
      <c r="E7" s="160"/>
      <c r="F7" s="138"/>
      <c r="G7" s="3"/>
      <c r="H7" s="3"/>
      <c r="I7" s="3"/>
      <c r="J7" s="3"/>
      <c r="K7" s="2"/>
      <c r="L7" s="2"/>
      <c r="M7" s="34"/>
      <c r="N7" s="2"/>
    </row>
    <row r="8" spans="1:14" ht="12.75">
      <c r="A8" s="139"/>
      <c r="B8" s="160"/>
      <c r="C8" s="160"/>
      <c r="D8" s="160"/>
      <c r="E8" s="160"/>
      <c r="F8" s="138"/>
      <c r="G8" s="3"/>
      <c r="H8" s="3"/>
      <c r="I8" s="3"/>
      <c r="J8" s="3"/>
      <c r="K8" s="2"/>
      <c r="L8" s="2"/>
      <c r="M8" s="34"/>
      <c r="N8" s="2"/>
    </row>
    <row r="9" spans="1:14" ht="12.75">
      <c r="A9" s="136" t="s">
        <v>248</v>
      </c>
      <c r="B9" s="154">
        <f>SUM(B10:B16)</f>
        <v>146</v>
      </c>
      <c r="C9" s="154">
        <f>SUM(C10:C16)</f>
        <v>8750</v>
      </c>
      <c r="D9" s="154">
        <f>SUM(D10:D16)</f>
        <v>149619</v>
      </c>
      <c r="E9" s="154">
        <v>1025</v>
      </c>
      <c r="F9" s="161">
        <v>17.1</v>
      </c>
      <c r="G9" s="151"/>
      <c r="H9" s="151"/>
      <c r="I9" s="151"/>
      <c r="J9" s="151"/>
      <c r="K9" s="2"/>
      <c r="L9" s="2"/>
      <c r="M9" s="34"/>
      <c r="N9" s="2"/>
    </row>
    <row r="10" spans="1:14" s="87" customFormat="1" ht="12.75">
      <c r="A10" s="142" t="s">
        <v>114</v>
      </c>
      <c r="B10" s="160">
        <v>20</v>
      </c>
      <c r="C10" s="160">
        <v>1411</v>
      </c>
      <c r="D10" s="160">
        <v>25493</v>
      </c>
      <c r="E10" s="160">
        <v>1159</v>
      </c>
      <c r="F10" s="162">
        <v>18.07</v>
      </c>
      <c r="G10" s="3"/>
      <c r="H10" s="163"/>
      <c r="I10" s="3"/>
      <c r="J10" s="3"/>
      <c r="K10" s="2"/>
      <c r="L10" s="2"/>
      <c r="M10" s="34"/>
      <c r="N10" s="2"/>
    </row>
    <row r="11" spans="1:14" s="87" customFormat="1" ht="12.75">
      <c r="A11" s="142" t="s">
        <v>115</v>
      </c>
      <c r="B11" s="160">
        <v>20</v>
      </c>
      <c r="C11" s="160">
        <v>934</v>
      </c>
      <c r="D11" s="160">
        <v>16902</v>
      </c>
      <c r="E11" s="160">
        <v>845</v>
      </c>
      <c r="F11" s="162">
        <v>18.01</v>
      </c>
      <c r="G11" s="3"/>
      <c r="H11" s="3"/>
      <c r="I11" s="3"/>
      <c r="J11" s="3"/>
      <c r="K11" s="2"/>
      <c r="L11" s="2"/>
      <c r="M11" s="34"/>
      <c r="N11" s="2"/>
    </row>
    <row r="12" spans="1:14" ht="12.75">
      <c r="A12" s="118" t="s">
        <v>116</v>
      </c>
      <c r="B12">
        <v>22</v>
      </c>
      <c r="C12">
        <v>1230</v>
      </c>
      <c r="D12">
        <v>21431</v>
      </c>
      <c r="E12">
        <v>1021</v>
      </c>
      <c r="F12">
        <v>17.42</v>
      </c>
      <c r="K12" s="1"/>
      <c r="L12" s="2"/>
      <c r="M12" s="34"/>
      <c r="N12" s="2"/>
    </row>
    <row r="13" spans="1:14" ht="12.75">
      <c r="A13" s="142" t="s">
        <v>117</v>
      </c>
      <c r="B13" s="160">
        <v>22</v>
      </c>
      <c r="C13" s="160">
        <v>2089</v>
      </c>
      <c r="D13" s="160">
        <v>33815</v>
      </c>
      <c r="E13" s="160">
        <v>1537</v>
      </c>
      <c r="F13" s="162">
        <v>16.18</v>
      </c>
      <c r="G13" s="3"/>
      <c r="H13" s="3"/>
      <c r="I13" s="3"/>
      <c r="J13" s="3"/>
      <c r="K13" s="2"/>
      <c r="L13" s="2"/>
      <c r="M13" s="34"/>
      <c r="N13" s="2"/>
    </row>
    <row r="14" spans="1:14" ht="12.75">
      <c r="A14" s="142" t="s">
        <v>118</v>
      </c>
      <c r="B14" s="160">
        <v>21</v>
      </c>
      <c r="C14" s="160">
        <v>1065</v>
      </c>
      <c r="D14" s="160">
        <v>17335</v>
      </c>
      <c r="E14" s="160">
        <v>826</v>
      </c>
      <c r="F14" s="162">
        <v>16.28</v>
      </c>
      <c r="G14" s="3"/>
      <c r="H14" s="3"/>
      <c r="I14" s="3"/>
      <c r="J14" s="3"/>
      <c r="K14" s="2"/>
      <c r="L14" s="2"/>
      <c r="M14" s="34"/>
      <c r="N14" s="2"/>
    </row>
    <row r="15" spans="1:14" ht="12.75">
      <c r="A15" s="149" t="s">
        <v>119</v>
      </c>
      <c r="B15" s="160">
        <v>21</v>
      </c>
      <c r="C15" s="160">
        <v>1093</v>
      </c>
      <c r="D15" s="160">
        <v>17484</v>
      </c>
      <c r="E15" s="160">
        <v>833</v>
      </c>
      <c r="F15" s="162">
        <v>16</v>
      </c>
      <c r="G15" s="3"/>
      <c r="H15" s="3"/>
      <c r="I15" s="3"/>
      <c r="J15" s="3"/>
      <c r="K15" s="2"/>
      <c r="L15" s="2"/>
      <c r="M15" s="34"/>
      <c r="N15" s="2"/>
    </row>
    <row r="16" spans="1:14" ht="12.75">
      <c r="A16" s="142" t="s">
        <v>120</v>
      </c>
      <c r="B16" s="160">
        <v>20</v>
      </c>
      <c r="C16" s="160">
        <v>928</v>
      </c>
      <c r="D16" s="160">
        <v>17159</v>
      </c>
      <c r="E16" s="160">
        <v>903</v>
      </c>
      <c r="F16" s="162">
        <v>18.49</v>
      </c>
      <c r="G16" s="3"/>
      <c r="H16" s="3"/>
      <c r="I16" s="3"/>
      <c r="J16" s="3"/>
      <c r="K16" s="2"/>
      <c r="L16" s="2"/>
      <c r="M16" s="34"/>
      <c r="N16" s="2"/>
    </row>
    <row r="17" spans="1:14" ht="12.75">
      <c r="A17" s="136" t="s">
        <v>63</v>
      </c>
      <c r="B17" s="154">
        <v>249</v>
      </c>
      <c r="C17" s="154">
        <v>19575</v>
      </c>
      <c r="D17" s="154">
        <v>219107</v>
      </c>
      <c r="E17" s="154">
        <v>894</v>
      </c>
      <c r="F17" s="161">
        <v>11.19</v>
      </c>
      <c r="G17" s="3"/>
      <c r="H17" s="3"/>
      <c r="I17" s="3"/>
      <c r="J17" s="3"/>
      <c r="K17" s="2"/>
      <c r="L17" s="2"/>
      <c r="M17" s="34"/>
      <c r="N17" s="2"/>
    </row>
    <row r="18" spans="1:14" ht="12.75">
      <c r="A18" s="142" t="s">
        <v>121</v>
      </c>
      <c r="B18" s="160">
        <v>21</v>
      </c>
      <c r="C18" s="160">
        <v>952</v>
      </c>
      <c r="D18" s="160">
        <v>14192</v>
      </c>
      <c r="E18" s="160">
        <v>710</v>
      </c>
      <c r="F18" s="162">
        <v>14.91</v>
      </c>
      <c r="G18" s="3"/>
      <c r="H18" s="3"/>
      <c r="I18" s="3"/>
      <c r="J18" s="3"/>
      <c r="K18" s="2"/>
      <c r="L18" s="2"/>
      <c r="M18" s="34"/>
      <c r="N18" s="2"/>
    </row>
    <row r="19" spans="1:14" ht="12.75">
      <c r="A19" s="142" t="s">
        <v>122</v>
      </c>
      <c r="B19" s="160">
        <v>19</v>
      </c>
      <c r="C19" s="160">
        <v>920</v>
      </c>
      <c r="D19" s="160">
        <v>14245</v>
      </c>
      <c r="E19" s="160">
        <v>791</v>
      </c>
      <c r="F19" s="162">
        <v>15.48</v>
      </c>
      <c r="G19" s="3"/>
      <c r="H19" s="3"/>
      <c r="I19" s="3"/>
      <c r="J19" s="3"/>
      <c r="K19" s="2"/>
      <c r="L19" s="2"/>
      <c r="M19" s="34"/>
      <c r="N19" s="2"/>
    </row>
    <row r="20" spans="1:14" ht="12.75">
      <c r="A20" s="142" t="s">
        <v>123</v>
      </c>
      <c r="B20" s="160">
        <v>20</v>
      </c>
      <c r="C20" s="160">
        <v>1332</v>
      </c>
      <c r="D20" s="160">
        <v>18026</v>
      </c>
      <c r="E20" s="160">
        <v>901</v>
      </c>
      <c r="F20" s="162">
        <v>13.53</v>
      </c>
      <c r="G20" s="3"/>
      <c r="H20" s="3"/>
      <c r="I20" s="3"/>
      <c r="J20" s="3"/>
      <c r="K20" s="2"/>
      <c r="L20" s="2"/>
      <c r="M20" s="34"/>
      <c r="N20" s="2"/>
    </row>
    <row r="21" spans="1:14" ht="12.75">
      <c r="A21" s="142" t="s">
        <v>124</v>
      </c>
      <c r="B21" s="160">
        <v>20</v>
      </c>
      <c r="C21" s="160">
        <v>1244</v>
      </c>
      <c r="D21" s="160">
        <v>14868</v>
      </c>
      <c r="E21" s="160">
        <v>708</v>
      </c>
      <c r="F21" s="162">
        <v>11.95</v>
      </c>
      <c r="G21" s="3"/>
      <c r="H21" s="3"/>
      <c r="I21" s="3"/>
      <c r="J21" s="3"/>
      <c r="K21" s="2"/>
      <c r="L21" s="2"/>
      <c r="M21" s="34"/>
      <c r="N21" s="2"/>
    </row>
    <row r="22" spans="1:14" ht="12.75">
      <c r="A22" s="142" t="s">
        <v>125</v>
      </c>
      <c r="B22" s="160">
        <v>22</v>
      </c>
      <c r="C22" s="160">
        <v>2938</v>
      </c>
      <c r="D22" s="160">
        <v>29339</v>
      </c>
      <c r="E22" s="160">
        <v>1334</v>
      </c>
      <c r="F22" s="162">
        <v>9.99</v>
      </c>
      <c r="G22" s="3"/>
      <c r="H22" s="3"/>
      <c r="I22" s="3"/>
      <c r="J22" s="3"/>
      <c r="K22" s="2"/>
      <c r="L22" s="2"/>
      <c r="M22" s="34"/>
      <c r="N22" s="2"/>
    </row>
    <row r="23" spans="1:14" ht="12.75">
      <c r="A23" s="164" t="s">
        <v>249</v>
      </c>
      <c r="B23" s="165">
        <v>20</v>
      </c>
      <c r="C23" s="165">
        <v>1676</v>
      </c>
      <c r="D23" s="165">
        <v>15810</v>
      </c>
      <c r="E23" s="165">
        <v>832</v>
      </c>
      <c r="F23" s="166">
        <v>9.43</v>
      </c>
      <c r="G23" s="167"/>
      <c r="H23" s="167"/>
      <c r="I23" s="167"/>
      <c r="J23" s="167"/>
      <c r="K23" s="2"/>
      <c r="L23" s="2"/>
      <c r="M23" s="34"/>
      <c r="N23" s="2"/>
    </row>
    <row r="24" spans="1:14" ht="12.75">
      <c r="A24" s="142" t="s">
        <v>161</v>
      </c>
      <c r="B24" s="160">
        <v>21</v>
      </c>
      <c r="C24" s="160">
        <v>2336</v>
      </c>
      <c r="D24" s="160">
        <v>23396</v>
      </c>
      <c r="E24" s="160">
        <v>1114</v>
      </c>
      <c r="F24" s="162">
        <v>10.02</v>
      </c>
      <c r="G24" s="3"/>
      <c r="H24" s="3"/>
      <c r="I24" s="3"/>
      <c r="J24" s="3"/>
      <c r="K24" s="2"/>
      <c r="L24" s="2"/>
      <c r="M24" s="34"/>
      <c r="N24" s="2"/>
    </row>
    <row r="25" spans="1:14" ht="12.75">
      <c r="A25" s="142" t="s">
        <v>128</v>
      </c>
      <c r="B25" s="160">
        <v>22</v>
      </c>
      <c r="C25" s="160">
        <v>2341</v>
      </c>
      <c r="D25" s="160">
        <v>23561</v>
      </c>
      <c r="E25" s="160">
        <v>1071</v>
      </c>
      <c r="F25" s="162">
        <v>10.06</v>
      </c>
      <c r="G25" s="3"/>
      <c r="H25" s="3"/>
      <c r="I25" s="3"/>
      <c r="J25" s="3"/>
      <c r="K25" s="2"/>
      <c r="L25" s="2"/>
      <c r="M25" s="34"/>
      <c r="N25" s="2"/>
    </row>
    <row r="26" spans="1:14" ht="12.75">
      <c r="A26" s="142" t="s">
        <v>129</v>
      </c>
      <c r="B26" s="160">
        <v>21</v>
      </c>
      <c r="C26" s="160">
        <v>1169</v>
      </c>
      <c r="D26" s="160">
        <v>12710</v>
      </c>
      <c r="E26" s="160">
        <v>605</v>
      </c>
      <c r="F26" s="162">
        <v>10.87</v>
      </c>
      <c r="G26" s="3"/>
      <c r="H26" s="3"/>
      <c r="I26" s="3"/>
      <c r="J26" s="3"/>
      <c r="K26" s="2"/>
      <c r="L26" s="2"/>
      <c r="M26" s="34"/>
      <c r="N26" s="2"/>
    </row>
    <row r="27" spans="1:14" ht="12.75">
      <c r="A27" s="142" t="s">
        <v>162</v>
      </c>
      <c r="B27" s="160">
        <v>23</v>
      </c>
      <c r="C27" s="160">
        <v>950</v>
      </c>
      <c r="D27" s="160">
        <v>11790</v>
      </c>
      <c r="E27" s="160">
        <v>536</v>
      </c>
      <c r="F27" s="162">
        <v>12.41</v>
      </c>
      <c r="G27" s="3"/>
      <c r="H27" s="3"/>
      <c r="I27" s="3"/>
      <c r="J27" s="3"/>
      <c r="K27" s="2"/>
      <c r="L27" s="2"/>
      <c r="M27" s="34"/>
      <c r="N27" s="2"/>
    </row>
    <row r="28" spans="1:14" s="121" customFormat="1" ht="12.75">
      <c r="A28" s="149" t="s">
        <v>131</v>
      </c>
      <c r="B28" s="144">
        <v>22</v>
      </c>
      <c r="C28" s="144">
        <v>1755</v>
      </c>
      <c r="D28" s="144">
        <v>17986</v>
      </c>
      <c r="E28" s="144">
        <v>818</v>
      </c>
      <c r="F28" s="162">
        <v>10.25</v>
      </c>
      <c r="G28" s="168"/>
      <c r="H28" s="168"/>
      <c r="I28" s="168"/>
      <c r="J28" s="168"/>
      <c r="K28" s="38"/>
      <c r="L28" s="38"/>
      <c r="M28" s="169"/>
      <c r="N28" s="38"/>
    </row>
    <row r="29" spans="1:14" ht="12.75">
      <c r="A29" s="142" t="s">
        <v>132</v>
      </c>
      <c r="B29" s="144">
        <v>18</v>
      </c>
      <c r="C29" s="144">
        <v>1962</v>
      </c>
      <c r="D29" s="144">
        <v>23184</v>
      </c>
      <c r="E29" s="144">
        <v>1364</v>
      </c>
      <c r="F29" s="162">
        <v>11.82</v>
      </c>
      <c r="G29" s="3"/>
      <c r="H29" s="3"/>
      <c r="I29" s="3"/>
      <c r="J29" s="3"/>
      <c r="K29" s="2"/>
      <c r="L29" s="2"/>
      <c r="M29" s="34"/>
      <c r="N29" s="2"/>
    </row>
    <row r="30" spans="1:14" ht="12.75">
      <c r="A30" s="136" t="s">
        <v>64</v>
      </c>
      <c r="B30" s="141">
        <v>251</v>
      </c>
      <c r="C30" s="141">
        <v>61891</v>
      </c>
      <c r="D30" s="141">
        <v>475524</v>
      </c>
      <c r="E30" s="141">
        <v>1755</v>
      </c>
      <c r="F30" s="161">
        <v>7.68</v>
      </c>
      <c r="G30" s="151"/>
      <c r="H30" s="151"/>
      <c r="I30" s="151"/>
      <c r="J30" s="3"/>
      <c r="K30" s="2"/>
      <c r="L30" s="2"/>
      <c r="M30" s="34"/>
      <c r="N30" s="2"/>
    </row>
    <row r="31" spans="1:14" ht="12.75">
      <c r="A31" s="159" t="s">
        <v>65</v>
      </c>
      <c r="B31" s="140">
        <v>253</v>
      </c>
      <c r="C31" s="154">
        <v>124308</v>
      </c>
      <c r="D31" s="154">
        <v>887294</v>
      </c>
      <c r="E31" s="154">
        <v>3039</v>
      </c>
      <c r="F31" s="161">
        <v>7.14</v>
      </c>
      <c r="G31" s="3"/>
      <c r="H31" s="3"/>
      <c r="I31" s="3"/>
      <c r="J31" s="3"/>
      <c r="K31" s="2"/>
      <c r="L31" s="2"/>
      <c r="M31" s="34"/>
      <c r="N31" s="2"/>
    </row>
    <row r="32" spans="1:14" ht="12.75">
      <c r="A32" s="42" t="s">
        <v>66</v>
      </c>
      <c r="B32" s="44">
        <v>254</v>
      </c>
      <c r="C32" s="45">
        <v>189523</v>
      </c>
      <c r="D32" s="44">
        <v>1316096</v>
      </c>
      <c r="E32" s="44">
        <v>4477</v>
      </c>
      <c r="F32" s="170">
        <v>6.94</v>
      </c>
      <c r="G32" s="171"/>
      <c r="H32" s="36"/>
      <c r="I32" s="36"/>
      <c r="J32" s="36"/>
      <c r="K32" s="36"/>
      <c r="L32" s="36"/>
      <c r="M32" s="34"/>
      <c r="N32" s="3"/>
    </row>
    <row r="33" spans="1:14" ht="12.75">
      <c r="A33" s="150" t="s">
        <v>134</v>
      </c>
      <c r="B33" s="172">
        <v>251</v>
      </c>
      <c r="C33" s="45">
        <v>167778</v>
      </c>
      <c r="D33" s="44">
        <v>1068701</v>
      </c>
      <c r="E33" s="44">
        <v>3598</v>
      </c>
      <c r="F33" s="170">
        <v>6.37</v>
      </c>
      <c r="G33" s="9"/>
      <c r="H33" s="9"/>
      <c r="I33" s="9"/>
      <c r="J33" s="9"/>
      <c r="K33" s="9"/>
      <c r="L33" s="9"/>
      <c r="M33" s="34"/>
      <c r="N33" s="2"/>
    </row>
    <row r="34" spans="1:14" ht="12.75">
      <c r="A34" s="42" t="s">
        <v>68</v>
      </c>
      <c r="B34" s="152">
        <v>247</v>
      </c>
      <c r="C34" s="1">
        <v>144851</v>
      </c>
      <c r="D34" s="1">
        <v>947191</v>
      </c>
      <c r="E34" s="1">
        <v>3278</v>
      </c>
      <c r="F34" s="173">
        <v>6.54</v>
      </c>
      <c r="G34" s="9"/>
      <c r="H34" s="9"/>
      <c r="I34" s="9"/>
      <c r="J34" s="9"/>
      <c r="K34" s="9"/>
      <c r="L34" s="9"/>
      <c r="M34" s="34"/>
      <c r="N34" s="2"/>
    </row>
    <row r="35" spans="1:14" ht="12.75">
      <c r="A35" s="42" t="s">
        <v>135</v>
      </c>
      <c r="B35" s="152">
        <v>251</v>
      </c>
      <c r="C35" s="1">
        <v>64470</v>
      </c>
      <c r="D35" s="1">
        <v>428582</v>
      </c>
      <c r="E35" s="1">
        <v>1483</v>
      </c>
      <c r="F35" s="173">
        <v>6.65</v>
      </c>
      <c r="G35" s="9"/>
      <c r="H35" s="9"/>
      <c r="I35" s="9"/>
      <c r="J35" s="9"/>
      <c r="K35" s="9"/>
      <c r="L35" s="9"/>
      <c r="M35" s="34"/>
      <c r="N35" s="2"/>
    </row>
    <row r="36" spans="1:14" ht="12.75">
      <c r="A36" s="42" t="s">
        <v>9</v>
      </c>
      <c r="B36" s="152">
        <v>254</v>
      </c>
      <c r="C36" s="1">
        <v>46987</v>
      </c>
      <c r="D36" s="1">
        <v>304216</v>
      </c>
      <c r="E36" s="1">
        <v>1035</v>
      </c>
      <c r="F36" s="173">
        <v>6.47</v>
      </c>
      <c r="G36" s="9"/>
      <c r="H36" s="9"/>
      <c r="I36" s="9"/>
      <c r="J36" s="9"/>
      <c r="K36" s="9"/>
      <c r="L36" s="9"/>
      <c r="M36" s="34"/>
      <c r="N36" s="2"/>
    </row>
    <row r="37" spans="1:14" ht="12.75">
      <c r="A37" s="42" t="s">
        <v>136</v>
      </c>
      <c r="B37" s="152">
        <v>251</v>
      </c>
      <c r="C37" s="1">
        <v>16092</v>
      </c>
      <c r="D37" s="1">
        <v>105469</v>
      </c>
      <c r="E37" s="1">
        <v>365</v>
      </c>
      <c r="F37" s="173">
        <v>6.55</v>
      </c>
      <c r="G37" s="9"/>
      <c r="H37" s="9"/>
      <c r="I37" s="9"/>
      <c r="J37" s="9"/>
      <c r="K37" s="9"/>
      <c r="L37" s="9"/>
      <c r="M37" s="34"/>
      <c r="N37" s="2"/>
    </row>
    <row r="38" spans="1:14" ht="12.75">
      <c r="A38" s="42" t="s">
        <v>137</v>
      </c>
      <c r="B38" s="152">
        <v>244</v>
      </c>
      <c r="C38" s="1">
        <v>16821</v>
      </c>
      <c r="D38" s="1">
        <v>111263</v>
      </c>
      <c r="E38" s="1">
        <v>385</v>
      </c>
      <c r="F38" s="173">
        <v>6.61</v>
      </c>
      <c r="G38" s="9"/>
      <c r="H38" s="9"/>
      <c r="I38" s="9"/>
      <c r="J38" s="9"/>
      <c r="K38" s="9"/>
      <c r="L38" s="9"/>
      <c r="M38" s="34"/>
      <c r="N38" s="2"/>
    </row>
    <row r="39" spans="1:14" ht="12.75">
      <c r="A39" s="42" t="s">
        <v>138</v>
      </c>
      <c r="B39" s="152">
        <v>250</v>
      </c>
      <c r="C39" s="1">
        <v>7804</v>
      </c>
      <c r="D39" s="1">
        <v>42278</v>
      </c>
      <c r="E39" s="1">
        <v>145</v>
      </c>
      <c r="F39" s="173">
        <v>5.42</v>
      </c>
      <c r="G39" s="9"/>
      <c r="H39" s="9"/>
      <c r="I39" s="9"/>
      <c r="J39" s="9"/>
      <c r="K39" s="9"/>
      <c r="L39" s="9"/>
      <c r="M39" s="34"/>
      <c r="N39" s="2"/>
    </row>
    <row r="40" spans="1:14" ht="12.75">
      <c r="A40" s="42" t="s">
        <v>139</v>
      </c>
      <c r="B40" s="152">
        <v>246</v>
      </c>
      <c r="C40" s="1">
        <v>2991</v>
      </c>
      <c r="D40" s="1">
        <v>11868</v>
      </c>
      <c r="E40" s="1">
        <v>41</v>
      </c>
      <c r="F40" s="173">
        <v>3.97</v>
      </c>
      <c r="G40" s="9"/>
      <c r="H40" s="9"/>
      <c r="I40" s="9"/>
      <c r="J40" s="9"/>
      <c r="K40" s="9"/>
      <c r="L40" s="9"/>
      <c r="M40" s="34"/>
      <c r="N40" s="2"/>
    </row>
    <row r="41" spans="1:14" ht="12.75">
      <c r="A41" s="42" t="s">
        <v>250</v>
      </c>
      <c r="B41" s="156">
        <v>193.74285714285713</v>
      </c>
      <c r="C41" s="125">
        <v>1021</v>
      </c>
      <c r="D41" s="125">
        <v>6781</v>
      </c>
      <c r="E41" s="125">
        <v>35</v>
      </c>
      <c r="F41" s="174">
        <v>6.64</v>
      </c>
      <c r="G41" s="9"/>
      <c r="H41" s="9"/>
      <c r="I41" s="9"/>
      <c r="J41" s="9"/>
      <c r="K41" s="9"/>
      <c r="L41" s="9"/>
      <c r="M41" s="34"/>
      <c r="N41" s="2"/>
    </row>
    <row r="42" spans="1:14" ht="12.75">
      <c r="A42" s="175"/>
      <c r="B42" s="9"/>
      <c r="C42" s="9"/>
      <c r="D42" s="9"/>
      <c r="E42" s="9"/>
      <c r="F42" s="9"/>
      <c r="G42" s="9"/>
      <c r="H42" s="9"/>
      <c r="I42" s="9"/>
      <c r="J42" s="9"/>
      <c r="K42" s="9"/>
      <c r="L42" s="9"/>
      <c r="M42" s="34"/>
      <c r="N42" s="2"/>
    </row>
    <row r="43" spans="1:14" ht="12.75">
      <c r="A43" s="176" t="s">
        <v>251</v>
      </c>
      <c r="B43" s="18"/>
      <c r="C43" s="18"/>
      <c r="D43" s="18"/>
      <c r="E43" s="18"/>
      <c r="F43" s="18"/>
      <c r="G43" s="2"/>
      <c r="H43" s="2"/>
      <c r="I43" s="2"/>
      <c r="J43" s="2"/>
      <c r="K43" s="2"/>
      <c r="L43" s="2"/>
      <c r="M43" s="34"/>
      <c r="N43" s="2"/>
    </row>
    <row r="44" spans="1:14" ht="12.75">
      <c r="A44" s="177"/>
      <c r="B44" s="24"/>
      <c r="C44" s="24"/>
      <c r="D44" s="24"/>
      <c r="E44" s="24"/>
      <c r="F44" s="24"/>
      <c r="G44" s="2"/>
      <c r="H44" s="2"/>
      <c r="I44" s="2"/>
      <c r="J44" s="2"/>
      <c r="K44" s="2"/>
      <c r="L44" s="2"/>
      <c r="M44" s="34"/>
      <c r="N44" s="2"/>
    </row>
    <row r="46" ht="12.75">
      <c r="A46" s="459" t="s">
        <v>712</v>
      </c>
    </row>
  </sheetData>
  <hyperlinks>
    <hyperlink ref="F38" location="'Options time series-NSE '!A1" display="Nifty Options"/>
    <hyperlink ref="F36" location="'Options time series-NSE '!A1" display="Stock Futures"/>
    <hyperlink ref="F40" location="'Options time series-NSE '!A1" display="Nifty Futures"/>
    <hyperlink ref="F42" location="'Options time series-BSE '!A1" display="Stock Options"/>
    <hyperlink ref="F34" location="'Options time series-NSE '!A1" display="Stock Options"/>
    <hyperlink ref="IV33" location="'Options time series-NSE '!A1" display="Stock Options"/>
    <hyperlink ref="IV2" location="'Options time series-NSE '!A1" display="Stock Futures"/>
    <hyperlink ref="IV1" location="'Options time series-NSE '!A1" display="Stock Options"/>
    <hyperlink ref="IV41" location="'Options time series-BSE '!A1" display="Stock Options"/>
    <hyperlink ref="IV39" location="'Options time series-NSE '!A1" display="Nifty Futures"/>
    <hyperlink ref="IV35" location="'Options time series-NSE '!A1" display="Stock Futures"/>
    <hyperlink ref="IV37" location="'Options time series-NSE '!A1" display="Nifty Options"/>
    <hyperlink ref="A46" location="Index!A1" display="Bac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2007-09-24T07:00:23Z</dcterms:created>
  <dcterms:modified xsi:type="dcterms:W3CDTF">2008-01-10T13:03:36Z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