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355" windowHeight="6150" tabRatio="599" activeTab="0"/>
  </bookViews>
  <sheets>
    <sheet name="Index" sheetId="1" r:id="rId1"/>
    <sheet name="Table-13a" sheetId="2" r:id="rId2"/>
    <sheet name="Table-13b" sheetId="3" r:id="rId3"/>
    <sheet name="Table-13c" sheetId="4" r:id="rId4"/>
    <sheet name="Table-13d" sheetId="5" r:id="rId5"/>
    <sheet name="Table-13e" sheetId="6" r:id="rId6"/>
    <sheet name="Table-13f" sheetId="7" r:id="rId7"/>
    <sheet name="Table-13g" sheetId="8" r:id="rId8"/>
    <sheet name="Table-13h" sheetId="9" r:id="rId9"/>
    <sheet name="Table-13i" sheetId="10" r:id="rId10"/>
    <sheet name="Table-13j" sheetId="11" r:id="rId11"/>
    <sheet name="Table-13k" sheetId="12" r:id="rId12"/>
    <sheet name="Table-13l" sheetId="13" r:id="rId13"/>
    <sheet name="Table-13m" sheetId="14" r:id="rId14"/>
    <sheet name="Table-13n" sheetId="15" r:id="rId15"/>
    <sheet name="Table-13o" sheetId="16" r:id="rId16"/>
    <sheet name="Table-13p" sheetId="17" r:id="rId17"/>
    <sheet name="Table-13q" sheetId="18" r:id="rId18"/>
    <sheet name="Table-13r" sheetId="19" r:id="rId19"/>
  </sheets>
  <definedNames/>
  <calcPr fullCalcOnLoad="1"/>
</workbook>
</file>

<file path=xl/sharedStrings.xml><?xml version="1.0" encoding="utf-8"?>
<sst xmlns="http://schemas.openxmlformats.org/spreadsheetml/2006/main" count="2072" uniqueCount="647">
  <si>
    <t>(a) Mobilisation of Resources from the Primary Market (Institution-Wise)</t>
  </si>
  <si>
    <t>Table 13 : Capital Market</t>
  </si>
  <si>
    <t>Item</t>
  </si>
  <si>
    <t>2006-07(P)</t>
  </si>
  <si>
    <t>2005-06(P)</t>
  </si>
  <si>
    <t>2004-05(P)</t>
  </si>
  <si>
    <t>2003-04(P)</t>
  </si>
  <si>
    <t xml:space="preserve">         2002-03 (P)</t>
  </si>
  <si>
    <t xml:space="preserve">             2001-02 </t>
  </si>
  <si>
    <t xml:space="preserve"> 2000-01</t>
  </si>
  <si>
    <t>1999-00</t>
  </si>
  <si>
    <t>No. of</t>
  </si>
  <si>
    <t>Amount</t>
  </si>
  <si>
    <t>issues</t>
  </si>
  <si>
    <t>(Rs.crore)</t>
  </si>
  <si>
    <t>A. Prospectus and Rights</t>
  </si>
  <si>
    <t xml:space="preserve">   1. Private Sector (a+b)</t>
  </si>
  <si>
    <t>(56.9)</t>
  </si>
  <si>
    <t>(70.9)</t>
  </si>
  <si>
    <t>(-5.1)</t>
  </si>
  <si>
    <t xml:space="preserve">         a. Financial</t>
  </si>
  <si>
    <t xml:space="preserve">         b. Non-financial</t>
  </si>
  <si>
    <t xml:space="preserve">   2. Public Sector (a+b)</t>
  </si>
  <si>
    <t>(-31.2)</t>
  </si>
  <si>
    <t>(33.2)</t>
  </si>
  <si>
    <t>(-3.6)</t>
  </si>
  <si>
    <t>(-42.3)</t>
  </si>
  <si>
    <t xml:space="preserve">         a. Public Sector Undertakings</t>
  </si>
  <si>
    <t>-</t>
  </si>
  <si>
    <t xml:space="preserve">         b. Government Companies</t>
  </si>
  <si>
    <t xml:space="preserve">         c. Banks/Financial Institutions</t>
  </si>
  <si>
    <t xml:space="preserve">   3. Sub Total (1+2)</t>
  </si>
  <si>
    <t>(23.1)</t>
  </si>
  <si>
    <t>(178.8)</t>
  </si>
  <si>
    <t>(47.7)</t>
  </si>
  <si>
    <t>(-17.4)</t>
  </si>
  <si>
    <t>(-17.7)</t>
  </si>
  <si>
    <t>B. Private Placement</t>
  </si>
  <si>
    <t xml:space="preserve">   1. Private Sector </t>
  </si>
  <si>
    <t>(92.1)</t>
  </si>
  <si>
    <t>(-40.7)</t>
  </si>
  <si>
    <t xml:space="preserve">       a. Financial</t>
  </si>
  <si>
    <t xml:space="preserve">       b. Non-financial</t>
  </si>
  <si>
    <t xml:space="preserve">   2. Public Sector </t>
  </si>
  <si>
    <t>(5.9)</t>
  </si>
  <si>
    <t xml:space="preserve">        a. Financial</t>
  </si>
  <si>
    <t xml:space="preserve">        b. Non-financial</t>
  </si>
  <si>
    <t xml:space="preserve">   3. Sub-Total (1+2)</t>
  </si>
  <si>
    <t>(30.5)</t>
  </si>
  <si>
    <t>(-11.5)</t>
  </si>
  <si>
    <t>C. Total (A+B)</t>
  </si>
  <si>
    <t>Memo Item: Euro Issues</t>
  </si>
  <si>
    <t>(8.2)</t>
  </si>
  <si>
    <t>(-9.6)</t>
  </si>
  <si>
    <t>(43.6)</t>
  </si>
  <si>
    <t>(-43.2)</t>
  </si>
  <si>
    <t xml:space="preserve"> Note :These data from RBI sources differ some what from those from the SEBI sources presented in Tables.15(c) ,15(d),15(e),15(f)</t>
  </si>
  <si>
    <t xml:space="preserve">              Figures in brackets are percentage variations over the comparable period of the previous year.</t>
  </si>
  <si>
    <t>(-) : Negligible    (. . . ) : Not available</t>
  </si>
  <si>
    <t>Source: RBI Annual Report (Various issues)</t>
  </si>
  <si>
    <t>(b) : New Capital Issues by Non-Government Public Limited Companies</t>
  </si>
  <si>
    <t>Security &amp; type of Issue</t>
  </si>
  <si>
    <t>2006-07</t>
  </si>
  <si>
    <t>2005-06</t>
  </si>
  <si>
    <t>2004-05</t>
  </si>
  <si>
    <t>2003-04</t>
  </si>
  <si>
    <t>2002-03</t>
  </si>
  <si>
    <t>2001-02</t>
  </si>
  <si>
    <t>2007-08</t>
  </si>
  <si>
    <t>No.of</t>
  </si>
  <si>
    <t>Issues</t>
  </si>
  <si>
    <t>(1)</t>
  </si>
  <si>
    <t>(2)</t>
  </si>
  <si>
    <t>(3)</t>
  </si>
  <si>
    <t>(4)</t>
  </si>
  <si>
    <t>(5)</t>
  </si>
  <si>
    <t>Equity Shares</t>
  </si>
  <si>
    <t>(391.3)</t>
  </si>
  <si>
    <t>(654.3)</t>
  </si>
  <si>
    <t xml:space="preserve">      Prospectus</t>
  </si>
  <si>
    <t>(9)</t>
  </si>
  <si>
    <t>(1087.4)</t>
  </si>
  <si>
    <t>(201.0)</t>
  </si>
  <si>
    <t>(653.7)</t>
  </si>
  <si>
    <t xml:space="preserve">      Rights</t>
  </si>
  <si>
    <t>(190.3)</t>
  </si>
  <si>
    <t>(0.6)</t>
  </si>
  <si>
    <t>Preference Shares</t>
  </si>
  <si>
    <t>Debentures</t>
  </si>
  <si>
    <t xml:space="preserve">     Prospectus</t>
  </si>
  <si>
    <r>
      <t xml:space="preserve">     Rights </t>
    </r>
    <r>
      <rPr>
        <i/>
        <sz val="10"/>
        <color indexed="8"/>
        <rFont val="Arial"/>
        <family val="2"/>
      </rPr>
      <t>of which</t>
    </r>
  </si>
  <si>
    <t xml:space="preserve">  Convertible</t>
  </si>
  <si>
    <t xml:space="preserve">     Rights</t>
  </si>
  <si>
    <t xml:space="preserve">  Non-convertible</t>
  </si>
  <si>
    <t>Bonds</t>
  </si>
  <si>
    <t>Total</t>
  </si>
  <si>
    <t xml:space="preserve">  Note :  I.Figure in brackets indicate data in respect of premium on capital issues which are included in respective totals.</t>
  </si>
  <si>
    <t>Source: Reserve Bank of India Bulletins</t>
  </si>
  <si>
    <t xml:space="preserve"> (c): Capital Raised: Instrument-Wise</t>
  </si>
  <si>
    <t>( Rs.crore)</t>
  </si>
  <si>
    <t>Year/ Month</t>
  </si>
  <si>
    <t>Instrument Wise</t>
  </si>
  <si>
    <t xml:space="preserve"> -----------------------------------------</t>
  </si>
  <si>
    <t>----------------------------------------------------------------------------------------------------------------------------------------------------------</t>
  </si>
  <si>
    <t xml:space="preserve"> -----------------------------------------------</t>
  </si>
  <si>
    <t>Equities</t>
  </si>
  <si>
    <t>CCPS</t>
  </si>
  <si>
    <t>Others</t>
  </si>
  <si>
    <t xml:space="preserve"> -------------------------------------</t>
  </si>
  <si>
    <t xml:space="preserve"> ---------------------------------------------</t>
  </si>
  <si>
    <t xml:space="preserve"> ----------------------------------------------</t>
  </si>
  <si>
    <t>At Par</t>
  </si>
  <si>
    <t>At Premium</t>
  </si>
  <si>
    <t>Number</t>
  </si>
  <si>
    <t>January-08</t>
  </si>
  <si>
    <t>December-07</t>
  </si>
  <si>
    <t>November-07</t>
  </si>
  <si>
    <t>October-07</t>
  </si>
  <si>
    <t>September-07</t>
  </si>
  <si>
    <t>August-07</t>
  </si>
  <si>
    <t>July-07</t>
  </si>
  <si>
    <t>June-07</t>
  </si>
  <si>
    <t>May-07</t>
  </si>
  <si>
    <t>April-07</t>
  </si>
  <si>
    <t>March-07</t>
  </si>
  <si>
    <t>February-07</t>
  </si>
  <si>
    <t>January-07</t>
  </si>
  <si>
    <t>December-06</t>
  </si>
  <si>
    <t>November-06</t>
  </si>
  <si>
    <t>October-06</t>
  </si>
  <si>
    <t>September-06$</t>
  </si>
  <si>
    <t>August-06</t>
  </si>
  <si>
    <t>July-06</t>
  </si>
  <si>
    <t>Jun-06</t>
  </si>
  <si>
    <t>May-06</t>
  </si>
  <si>
    <t>April-06</t>
  </si>
  <si>
    <t>2005-06$</t>
  </si>
  <si>
    <t>2000-01</t>
  </si>
  <si>
    <t>1998-99</t>
  </si>
  <si>
    <t>1997-98</t>
  </si>
  <si>
    <t>1996-97</t>
  </si>
  <si>
    <t>1995-96</t>
  </si>
  <si>
    <t>1994-95</t>
  </si>
  <si>
    <t>1993-94</t>
  </si>
  <si>
    <t>Note: Instrument-wise break up may not tally to total number of issues, as for one issue there could be more than one instruments.</t>
  </si>
  <si>
    <t xml:space="preserve">        Blanks means not available      $: Revised Figures</t>
  </si>
  <si>
    <t xml:space="preserve">        Others includes among other instruments, PCDs,FCDs,NCDs,OCCPs and OFCDs.</t>
  </si>
  <si>
    <t xml:space="preserve">         FCDs:Fully convertible debentures,PCDs: Partly convertible debentures, NCDs: Non-convertible debentures, OFCDs: Optionally fully convrtible debentures and OCCPS : Optionally convertible cumulative preference shares.</t>
  </si>
  <si>
    <t>Source: SEBI Bulletin.</t>
  </si>
  <si>
    <t xml:space="preserve"> (d): Capital Raised: Category- Wise, Issuer Type and Sector- Wise </t>
  </si>
  <si>
    <t>Category- Wise</t>
  </si>
  <si>
    <t>Issuer Type</t>
  </si>
  <si>
    <t>Sector-Wise</t>
  </si>
  <si>
    <t xml:space="preserve"> ------------------------------------</t>
  </si>
  <si>
    <t xml:space="preserve"> --------------------------------------------</t>
  </si>
  <si>
    <t>---------------------------------------</t>
  </si>
  <si>
    <t>-------------------------------------</t>
  </si>
  <si>
    <t>Public</t>
  </si>
  <si>
    <t>Rights</t>
  </si>
  <si>
    <t>Listed</t>
  </si>
  <si>
    <t>IPOs</t>
  </si>
  <si>
    <t>Private*</t>
  </si>
  <si>
    <t xml:space="preserve"> ---------------------------------------</t>
  </si>
  <si>
    <t>September-06</t>
  </si>
  <si>
    <t>June-06</t>
  </si>
  <si>
    <t>na</t>
  </si>
  <si>
    <t xml:space="preserve">         * Joint sector issues, if any, have been clubbed with private sector for the respective period.</t>
  </si>
  <si>
    <t xml:space="preserve"> (e): Capital Raised: Region-Wise </t>
  </si>
  <si>
    <t>Region- Wise</t>
  </si>
  <si>
    <t>-----------------------------------------------------------------------------------</t>
  </si>
  <si>
    <t>-----------------------</t>
  </si>
  <si>
    <t>Northern</t>
  </si>
  <si>
    <t>Eastern</t>
  </si>
  <si>
    <t>Western</t>
  </si>
  <si>
    <t>Southern</t>
  </si>
  <si>
    <t>January-2007</t>
  </si>
  <si>
    <t>Note: Blank means not available</t>
  </si>
  <si>
    <t xml:space="preserve"> (f): Capital Raised:Industry-Wise Classification</t>
  </si>
  <si>
    <t>Industry</t>
  </si>
  <si>
    <t>jan-07</t>
  </si>
  <si>
    <t>Banking/FIs</t>
  </si>
  <si>
    <t>Cement and Construction</t>
  </si>
  <si>
    <t>Chemical</t>
  </si>
  <si>
    <t>Electronics</t>
  </si>
  <si>
    <t>Engineering</t>
  </si>
  <si>
    <t>Entertainment</t>
  </si>
  <si>
    <t>Finance</t>
  </si>
  <si>
    <t>Food Processing</t>
  </si>
  <si>
    <t>Health Care</t>
  </si>
  <si>
    <t>IT</t>
  </si>
  <si>
    <t>Paper &amp; Pulp</t>
  </si>
  <si>
    <t>Plastic</t>
  </si>
  <si>
    <t>Power</t>
  </si>
  <si>
    <t>Printing</t>
  </si>
  <si>
    <t>Telecommunication</t>
  </si>
  <si>
    <t>Textile</t>
  </si>
  <si>
    <t xml:space="preserve"> (g) : Business Growth of Capital Market Segment of National Stock Exchange</t>
  </si>
  <si>
    <t>Month/Year</t>
  </si>
  <si>
    <t xml:space="preserve">No. of </t>
  </si>
  <si>
    <t>Traded</t>
  </si>
  <si>
    <t>Turnover</t>
  </si>
  <si>
    <t xml:space="preserve">Average </t>
  </si>
  <si>
    <t>Demat</t>
  </si>
  <si>
    <t>Market</t>
  </si>
  <si>
    <t>companies</t>
  </si>
  <si>
    <t>trading</t>
  </si>
  <si>
    <t>companies/</t>
  </si>
  <si>
    <t>trades</t>
  </si>
  <si>
    <t>quantity</t>
  </si>
  <si>
    <t>(Rs crore)</t>
  </si>
  <si>
    <t>daily</t>
  </si>
  <si>
    <t>trade</t>
  </si>
  <si>
    <t>securities</t>
  </si>
  <si>
    <t>turnover</t>
  </si>
  <si>
    <t>capitalisation</t>
  </si>
  <si>
    <t>listed *</t>
  </si>
  <si>
    <t>permitted to</t>
  </si>
  <si>
    <t>available</t>
  </si>
  <si>
    <t>days</t>
  </si>
  <si>
    <t>(million)</t>
  </si>
  <si>
    <t>size</t>
  </si>
  <si>
    <t>traded</t>
  </si>
  <si>
    <t>(Rs crore) *</t>
  </si>
  <si>
    <t>trade $</t>
  </si>
  <si>
    <t>for trading*@</t>
  </si>
  <si>
    <t>(Rs)</t>
  </si>
  <si>
    <t>February-08</t>
  </si>
  <si>
    <t>Februry-07</t>
  </si>
  <si>
    <t xml:space="preserve"> 2001-02</t>
  </si>
  <si>
    <t xml:space="preserve"> 1999-00</t>
  </si>
  <si>
    <t xml:space="preserve"> 1998-99</t>
  </si>
  <si>
    <t xml:space="preserve"> 1997-98</t>
  </si>
  <si>
    <t xml:space="preserve"> 1996-97</t>
  </si>
  <si>
    <t xml:space="preserve"> 1995-96</t>
  </si>
  <si>
    <t>Nov 94-Mar 95</t>
  </si>
  <si>
    <t xml:space="preserve"> * : At the end of the period,         na : Not available</t>
  </si>
  <si>
    <t xml:space="preserve"> @ : Excludes suspended securities</t>
  </si>
  <si>
    <t xml:space="preserve">       $  Permitted to trade are those securities not listed in the NSE</t>
  </si>
  <si>
    <t>Source: SEBI Bulletin; NSE News</t>
  </si>
  <si>
    <t>With effect from April 2005 number of securities traded are provided instead of number of companies</t>
  </si>
  <si>
    <t>(h) : Business Growth on the Wholesale Debt Segment of NSE</t>
  </si>
  <si>
    <t>Month / Year</t>
  </si>
  <si>
    <t>Number of</t>
  </si>
  <si>
    <t>Average daily</t>
  </si>
  <si>
    <t xml:space="preserve"> (Rs. Crore)</t>
  </si>
  <si>
    <t>trade size</t>
  </si>
  <si>
    <t>(6)</t>
  </si>
  <si>
    <t>Februay-08</t>
  </si>
  <si>
    <t>October -06</t>
  </si>
  <si>
    <t>Jun 94- Mar 95</t>
  </si>
  <si>
    <t>Source : NSE News (Various issues)</t>
  </si>
  <si>
    <t>(i) : Settlement Statistics of NSE</t>
  </si>
  <si>
    <t xml:space="preserve">                                                                                                                                                                                                                                                               </t>
  </si>
  <si>
    <t>No.of trades</t>
  </si>
  <si>
    <t>Quantity of</t>
  </si>
  <si>
    <t>Per cent of</t>
  </si>
  <si>
    <t>Total turnover</t>
  </si>
  <si>
    <t>Value of</t>
  </si>
  <si>
    <t>Percentage</t>
  </si>
  <si>
    <t>Delivered</t>
  </si>
  <si>
    <t xml:space="preserve">Per cent of </t>
  </si>
  <si>
    <t>Short delivery</t>
  </si>
  <si>
    <t>Per cent</t>
  </si>
  <si>
    <t>Funds</t>
  </si>
  <si>
    <t xml:space="preserve"> (million)</t>
  </si>
  <si>
    <t>Shares</t>
  </si>
  <si>
    <t>delivered</t>
  </si>
  <si>
    <t xml:space="preserve"> (Rs. crore)</t>
  </si>
  <si>
    <t>of delivered</t>
  </si>
  <si>
    <t>quantity in</t>
  </si>
  <si>
    <t>demat deliver-</t>
  </si>
  <si>
    <t>Value</t>
  </si>
  <si>
    <t>demat</t>
  </si>
  <si>
    <t xml:space="preserve"> (auctioned</t>
  </si>
  <si>
    <t>of short</t>
  </si>
  <si>
    <t>Pay in</t>
  </si>
  <si>
    <t>to value of</t>
  </si>
  <si>
    <t>demat mode</t>
  </si>
  <si>
    <t>ed quantity to</t>
  </si>
  <si>
    <t xml:space="preserve"> Demat mode</t>
  </si>
  <si>
    <t>quantity)</t>
  </si>
  <si>
    <t>delivery to</t>
  </si>
  <si>
    <t>to traded</t>
  </si>
  <si>
    <t>shares</t>
  </si>
  <si>
    <t>total delivered</t>
  </si>
  <si>
    <t xml:space="preserve">value to total </t>
  </si>
  <si>
    <t>delivery</t>
  </si>
  <si>
    <t>delivered value</t>
  </si>
  <si>
    <t>(10)</t>
  </si>
  <si>
    <t>(11)</t>
  </si>
  <si>
    <t>(12)</t>
  </si>
  <si>
    <t>(13)</t>
  </si>
  <si>
    <t>(14)</t>
  </si>
  <si>
    <t>(15)</t>
  </si>
  <si>
    <t xml:space="preserve">Nov 94-Mar 95 </t>
  </si>
  <si>
    <t>Source: SEBI Bulletin: Vol.5.Number 1 (January).</t>
  </si>
  <si>
    <t xml:space="preserve">(j) : Trade and Settlement Statistics of Bombay Stock Exchange </t>
  </si>
  <si>
    <t>Total deliveries</t>
  </si>
  <si>
    <t>Per cent of total turnover</t>
  </si>
  <si>
    <t>average daily</t>
  </si>
  <si>
    <t>---------------------------------------------</t>
  </si>
  <si>
    <t xml:space="preserve"> listed *</t>
  </si>
  <si>
    <t>(lakhs)</t>
  </si>
  <si>
    <t>(estimated)</t>
  </si>
  <si>
    <t>No.of shares</t>
  </si>
  <si>
    <t>(crore)</t>
  </si>
  <si>
    <t xml:space="preserve">(Rs crore) </t>
  </si>
  <si>
    <t xml:space="preserve"> (crore)</t>
  </si>
  <si>
    <t>Jun-07</t>
  </si>
  <si>
    <t>March -2007</t>
  </si>
  <si>
    <t>February-2007</t>
  </si>
  <si>
    <t>1993-92</t>
  </si>
  <si>
    <t>1992-93</t>
  </si>
  <si>
    <t>Source: BSE</t>
  </si>
  <si>
    <t xml:space="preserve">(k) : Investment by Foreign Institutional Investors in Secondary Market </t>
  </si>
  <si>
    <t>Month</t>
  </si>
  <si>
    <t xml:space="preserve">    FIIs purchases</t>
  </si>
  <si>
    <t>FIIs sales</t>
  </si>
  <si>
    <t xml:space="preserve">Net FIIs </t>
  </si>
  <si>
    <t>FIIs purchases</t>
  </si>
  <si>
    <t>registered</t>
  </si>
  <si>
    <t>in secondary</t>
  </si>
  <si>
    <t>investment in</t>
  </si>
  <si>
    <t xml:space="preserve">investment </t>
  </si>
  <si>
    <t>FIIs</t>
  </si>
  <si>
    <t>market in BSE</t>
  </si>
  <si>
    <t>secondary</t>
  </si>
  <si>
    <t>market</t>
  </si>
  <si>
    <t>market (Debt)</t>
  </si>
  <si>
    <t>market in</t>
  </si>
  <si>
    <t>(Equity)</t>
  </si>
  <si>
    <t>market (Equity)</t>
  </si>
  <si>
    <t>(All-India)</t>
  </si>
  <si>
    <t>BSE</t>
  </si>
  <si>
    <t>December-2007</t>
  </si>
  <si>
    <t xml:space="preserve">2006-07 </t>
  </si>
  <si>
    <t>Feb-07</t>
  </si>
  <si>
    <t>Dec-06</t>
  </si>
  <si>
    <t>Nov-06</t>
  </si>
  <si>
    <t>Oct-06</t>
  </si>
  <si>
    <t>Sep-06</t>
  </si>
  <si>
    <t>Aug-06</t>
  </si>
  <si>
    <t>Jul-06</t>
  </si>
  <si>
    <t>Source : The BSE Stock Exchange Review (Various issues) (Mumbai)/ Key Statistics</t>
  </si>
  <si>
    <t xml:space="preserve">(l) : Growth of Derivatives Segment in National Stock Exchange </t>
  </si>
  <si>
    <t>Index Options</t>
  </si>
  <si>
    <t>Stock Options</t>
  </si>
  <si>
    <t>Index Futures</t>
  </si>
  <si>
    <t>Stock Futures</t>
  </si>
  <si>
    <t xml:space="preserve"> Interest Rate Futures</t>
  </si>
  <si>
    <t>Call</t>
  </si>
  <si>
    <t>Put</t>
  </si>
  <si>
    <t>----------------------------------------</t>
  </si>
  <si>
    <t xml:space="preserve">  ----------------------------------------------</t>
  </si>
  <si>
    <t xml:space="preserve">  -------------------------------------------</t>
  </si>
  <si>
    <t xml:space="preserve"> ------------------------------------------</t>
  </si>
  <si>
    <t xml:space="preserve"> -----------------------------</t>
  </si>
  <si>
    <t xml:space="preserve">Number of </t>
  </si>
  <si>
    <t>Notional</t>
  </si>
  <si>
    <t>contracts</t>
  </si>
  <si>
    <t xml:space="preserve"> 2000-01 (Jun-Mar)</t>
  </si>
  <si>
    <t>Notes :  NSE Index Futures, Stocks futures, Index Options and Stock Options were introduced in June 2000, November 2001, June 2001and July 2001 respectively.</t>
  </si>
  <si>
    <t xml:space="preserve">               Notional Turnover = (Strike price + Premium) * Quantity</t>
  </si>
  <si>
    <t>Source: SEBI Bulletin: Vol.3.Number 8 (August) and NSE news</t>
  </si>
  <si>
    <t xml:space="preserve">              (-) Means the period when Derivative trade was not operational.</t>
  </si>
  <si>
    <t xml:space="preserve">(m) : Growth of Derivatives Segment in Bombay Stock Exchange </t>
  </si>
  <si>
    <t>Sensex Futures Series</t>
  </si>
  <si>
    <t>Sensex Options Series</t>
  </si>
  <si>
    <t>-------------------------------------------</t>
  </si>
  <si>
    <t>----------------------</t>
  </si>
  <si>
    <t>Average</t>
  </si>
  <si>
    <t>value of</t>
  </si>
  <si>
    <t>Feb-08</t>
  </si>
  <si>
    <t>Dec-07</t>
  </si>
  <si>
    <t>Nov-07</t>
  </si>
  <si>
    <t>Oct-07</t>
  </si>
  <si>
    <t>Mar-07</t>
  </si>
  <si>
    <t xml:space="preserve"> (-) Means the period when Derivative trade was not operational.</t>
  </si>
  <si>
    <t>Notes : In BSE Sensex futures, Sensex options, Stock options and Stock futures were introduced in April 2001, June 2001, July 2001 and November 2001 respectively.</t>
  </si>
  <si>
    <t>Source: SEBI Bulletin: Vol.5.Number 1 (January) and Key Statistics BSE</t>
  </si>
  <si>
    <t>(n) : Resource Mobilisation by Mutual Funds - Category -wise</t>
  </si>
  <si>
    <t>(Net of Repurchases)</t>
  </si>
  <si>
    <t>(Rupees Crore)</t>
  </si>
  <si>
    <t>Year</t>
  </si>
  <si>
    <t>Bank</t>
  </si>
  <si>
    <t>FIs</t>
  </si>
  <si>
    <t>Sub-Total</t>
  </si>
  <si>
    <t>UTI</t>
  </si>
  <si>
    <t xml:space="preserve">Private </t>
  </si>
  <si>
    <t>Grand</t>
  </si>
  <si>
    <t>(April - March)</t>
  </si>
  <si>
    <t>Sponsored</t>
  </si>
  <si>
    <t>(2+3)</t>
  </si>
  <si>
    <t>(4+5)</t>
  </si>
  <si>
    <t>Sector MF</t>
  </si>
  <si>
    <t>-3043*</t>
  </si>
  <si>
    <t>1991-92</t>
  </si>
  <si>
    <t>1990-91</t>
  </si>
  <si>
    <t>1989-90</t>
  </si>
  <si>
    <t>1988-89</t>
  </si>
  <si>
    <t>1987-88</t>
  </si>
  <si>
    <t>1986-87</t>
  </si>
  <si>
    <t>*  Exclude re-investment sale.</t>
  </si>
  <si>
    <t xml:space="preserve"> (-) means not available</t>
  </si>
  <si>
    <t>Notes : Data exclude amount mobilised by off-shore funds and through roll-over schemes.</t>
  </si>
  <si>
    <t>Source : AMFI site (www.amfi.com), Handbook of Statistics on Indian Economy</t>
  </si>
  <si>
    <t xml:space="preserve">(o) : Accretion of Funds with Mutual Funds : Details of Sales and Purchases </t>
  </si>
  <si>
    <t>Asset under</t>
  </si>
  <si>
    <t>---------------------</t>
  </si>
  <si>
    <t>------------------</t>
  </si>
  <si>
    <t>management</t>
  </si>
  <si>
    <t xml:space="preserve">          ----------------------------------------------------</t>
  </si>
  <si>
    <t>-----------------</t>
  </si>
  <si>
    <t>Sale</t>
  </si>
  <si>
    <t>Purchase</t>
  </si>
  <si>
    <t>Net</t>
  </si>
  <si>
    <t>31.03.2007</t>
  </si>
  <si>
    <t>A. UTI</t>
  </si>
  <si>
    <t>B. Bank sponsored</t>
  </si>
  <si>
    <t>C. Institution Sponsored</t>
  </si>
  <si>
    <t>D. Private Sector</t>
  </si>
  <si>
    <t xml:space="preserve">     i. Indian</t>
  </si>
  <si>
    <t xml:space="preserve">    ii. Foreign</t>
  </si>
  <si>
    <t xml:space="preserve">     iii. Joint ventures</t>
  </si>
  <si>
    <t xml:space="preserve">          predominently Indian</t>
  </si>
  <si>
    <t xml:space="preserve">     iv. Joint ventures</t>
  </si>
  <si>
    <r>
      <t xml:space="preserve">          predominently foreign</t>
    </r>
    <r>
      <rPr>
        <b/>
        <sz val="10"/>
        <rFont val="Arial"/>
        <family val="2"/>
      </rPr>
      <t>@</t>
    </r>
  </si>
  <si>
    <t>Grand Total (A+B+C+D)</t>
  </si>
  <si>
    <t>* Figures for corresponding period of last year include the figures of the erstwhile Unit Trust of India (undivided) and hence not strictly comparable.</t>
  </si>
  <si>
    <t>@ The number of funds have come down from 11 to 10 consequent to the take over of all schemes of Alliance Mutual Fund by Birla Sun Life Mutual Fund w.e.f September 24,2005.</t>
  </si>
  <si>
    <t>Data are provisional and hence subject to revision.</t>
  </si>
  <si>
    <t>Source : AMFI Site (www.amfi.com)</t>
  </si>
  <si>
    <t xml:space="preserve"> (p) : Resources Mobilised by Mutual Funds</t>
  </si>
  <si>
    <t>Private</t>
  </si>
  <si>
    <t>UTI*</t>
  </si>
  <si>
    <t>Grand Total</t>
  </si>
  <si>
    <t>Sector</t>
  </si>
  <si>
    <t>MFs</t>
  </si>
  <si>
    <t>Mobilisation of Funds</t>
  </si>
  <si>
    <t>Repurchase/ Redemption Amt.</t>
  </si>
  <si>
    <t>Net Inflow/Outflow (-ve) of funds</t>
  </si>
  <si>
    <t>Cumulative Position of Net Assets</t>
  </si>
  <si>
    <t xml:space="preserve">                                                                                                            </t>
  </si>
  <si>
    <t>Source : SEBI Site (www.sebi.gov.in)</t>
  </si>
  <si>
    <t>* : Since the division of UTI into UTI Mutual Fund (under SEBI purview) and UTI-I, UTI-I has provided data only up to January 03</t>
  </si>
  <si>
    <t xml:space="preserve">(q) : Equity Price Indices </t>
  </si>
  <si>
    <t>Indices</t>
  </si>
  <si>
    <t xml:space="preserve">Month </t>
  </si>
  <si>
    <t xml:space="preserve">Ago </t>
  </si>
  <si>
    <t>Trough</t>
  </si>
  <si>
    <t>Peak</t>
  </si>
  <si>
    <t>BSE Sensitive Index (1978-79=100)</t>
  </si>
  <si>
    <t>13072(15.9)</t>
  </si>
  <si>
    <t>11280(73.7)</t>
  </si>
  <si>
    <t>6493(16.1)</t>
  </si>
  <si>
    <t>5591(83.4)</t>
  </si>
  <si>
    <t>3049(-12.1)</t>
  </si>
  <si>
    <t>BSE-100 (1983-84=100)</t>
  </si>
  <si>
    <t>6587(11.6)</t>
  </si>
  <si>
    <t>5904(69.6)</t>
  </si>
  <si>
    <t>3482(17.4)</t>
  </si>
  <si>
    <t>2966(97.7)</t>
  </si>
  <si>
    <t>1501(-12.6)</t>
  </si>
  <si>
    <t>BSE-200 (1989-90=100)</t>
  </si>
  <si>
    <t>1557(10.2)</t>
  </si>
  <si>
    <t>1413(62.8)</t>
  </si>
  <si>
    <t>868(18.3)</t>
  </si>
  <si>
    <t>734(104.3)</t>
  </si>
  <si>
    <t>359(-8.8)</t>
  </si>
  <si>
    <t>S&amp;P CNX Nifty (Nov 3,1995=1000)</t>
  </si>
  <si>
    <t>3823(12.3)</t>
  </si>
  <si>
    <t>3403(67.1)</t>
  </si>
  <si>
    <t>2036(14.9)</t>
  </si>
  <si>
    <t>1772(81.1)</t>
  </si>
  <si>
    <t>978(-13.4)</t>
  </si>
  <si>
    <t>Skindia GDR Index (Jan 2, 1995=1000)</t>
  </si>
  <si>
    <t>2230(27.5)</t>
  </si>
  <si>
    <t>1749(49.4)</t>
  </si>
  <si>
    <t>1170(16.8)</t>
  </si>
  <si>
    <t>1002(101.9)</t>
  </si>
  <si>
    <t>496(-10.7)</t>
  </si>
  <si>
    <t>Net FII investment in (US $ mn) Equities</t>
  </si>
  <si>
    <t>50736(12.1)</t>
  </si>
  <si>
    <t>45260(26.0)</t>
  </si>
  <si>
    <t>35926(39.5)</t>
  </si>
  <si>
    <t>25754(62.9)</t>
  </si>
  <si>
    <t>15805(3.7)</t>
  </si>
  <si>
    <t>Figures in brackets are percentage variations over the specified or over the comparable period of the previous year.</t>
  </si>
  <si>
    <t>Source : BSE Site ( www.bseindia.com), NSE Site (www.nseindia.com)</t>
  </si>
  <si>
    <t>(r): Stock Market Activities: Daily Quotations</t>
  </si>
  <si>
    <t>BSE The Stock Exchange, Mumbai.       INDICES WATCH (Daily)</t>
  </si>
  <si>
    <t>Index</t>
  </si>
  <si>
    <t>Open</t>
  </si>
  <si>
    <t>High</t>
  </si>
  <si>
    <t>Low</t>
  </si>
  <si>
    <t>Close</t>
  </si>
  <si>
    <t xml:space="preserve">Previous </t>
  </si>
  <si>
    <t>Change(Pts)</t>
  </si>
  <si>
    <t>Change(%)</t>
  </si>
  <si>
    <t>SENSEX</t>
  </si>
  <si>
    <t>MIDCAP</t>
  </si>
  <si>
    <t>SMLCAP</t>
  </si>
  <si>
    <t>BSE-100</t>
  </si>
  <si>
    <t>BSE-200</t>
  </si>
  <si>
    <t>BSE-500</t>
  </si>
  <si>
    <t>BSE Sectoral Indices</t>
  </si>
  <si>
    <t>AUTO</t>
  </si>
  <si>
    <t>BANKEX</t>
  </si>
  <si>
    <t>CD</t>
  </si>
  <si>
    <t>CG</t>
  </si>
  <si>
    <t>FMCG</t>
  </si>
  <si>
    <t>HC</t>
  </si>
  <si>
    <t>METAL</t>
  </si>
  <si>
    <t>OIL&amp;GAS</t>
  </si>
  <si>
    <t>POWER</t>
  </si>
  <si>
    <t>PSU</t>
  </si>
  <si>
    <t>REALTY</t>
  </si>
  <si>
    <t>TECk</t>
  </si>
  <si>
    <t>BSE Dollex Indices</t>
  </si>
  <si>
    <t>DOLLEX-30</t>
  </si>
  <si>
    <t>DOLLEX-100</t>
  </si>
  <si>
    <t>DOLLEX-200</t>
  </si>
  <si>
    <t xml:space="preserve"> BSE 30-Sensex, BSE TECK The TMT Stocks Information Technology Media and Telecom, BSE IT -Information Technology, BSE CG</t>
  </si>
  <si>
    <t>Capital Goods ,BSE FMCG-Fast Moving Conssumer Goods,BSE CD - Consumer Durables, BSE HC - Health Care, BSE PSU - Public Sector Undertaking.</t>
  </si>
  <si>
    <t>Bankex -Banking Sector Index</t>
  </si>
  <si>
    <t>Source : BSE Site ( www.bseindia.com)</t>
  </si>
  <si>
    <t>NSE: Capital Market Activity (Daily)</t>
  </si>
  <si>
    <t>Traded Value (Rs. Crores)</t>
  </si>
  <si>
    <t>Traded Quantity (lakhs)</t>
  </si>
  <si>
    <t>Number of Trades</t>
  </si>
  <si>
    <t>Total Market Capitalisation (Rs. Crores)</t>
  </si>
  <si>
    <t>Previous Close</t>
  </si>
  <si>
    <t>Gain/Loss</t>
  </si>
  <si>
    <t>S&amp;P CNX Nifty</t>
  </si>
  <si>
    <t>CNX IT</t>
  </si>
  <si>
    <t>CNX Nifty Junior</t>
  </si>
  <si>
    <t>S&amp;P CNX Defty</t>
  </si>
  <si>
    <t>BANK Nifty</t>
  </si>
  <si>
    <t xml:space="preserve">CNX Midcap  </t>
  </si>
  <si>
    <t>S&amp;P CNX 500</t>
  </si>
  <si>
    <t>CNX 100</t>
  </si>
  <si>
    <t>Nifty Midcap 50</t>
  </si>
  <si>
    <t>Source : NSE Site (www.nseindia.com)</t>
  </si>
  <si>
    <t>Derivatives Market Activity (Daily)</t>
  </si>
  <si>
    <t>Trade Volume</t>
  </si>
  <si>
    <t xml:space="preserve">Notional </t>
  </si>
  <si>
    <t>Open Interest</t>
  </si>
  <si>
    <t xml:space="preserve">NSE </t>
  </si>
  <si>
    <t xml:space="preserve">Notional Value </t>
  </si>
  <si>
    <t xml:space="preserve">Open Interest </t>
  </si>
  <si>
    <t>( in ' 000)</t>
  </si>
  <si>
    <t>(in ' lakh)</t>
  </si>
  <si>
    <t>(Rs Lakh)</t>
  </si>
  <si>
    <t>(Rs.lakh)</t>
  </si>
  <si>
    <t>Sensex Futures</t>
  </si>
  <si>
    <t>Sensex Options</t>
  </si>
  <si>
    <t xml:space="preserve">                   Call option</t>
  </si>
  <si>
    <t xml:space="preserve">    Call Option</t>
  </si>
  <si>
    <t xml:space="preserve">                   Put option</t>
  </si>
  <si>
    <t xml:space="preserve">    Put Option</t>
  </si>
  <si>
    <t xml:space="preserve">     Put Option</t>
  </si>
  <si>
    <t>Derivatives Market Activity(Daily)</t>
  </si>
  <si>
    <t>close</t>
  </si>
  <si>
    <t xml:space="preserve">  </t>
  </si>
  <si>
    <t>2008-09 so far</t>
  </si>
  <si>
    <t>15644(19.7)</t>
  </si>
  <si>
    <t>8233(25.0)</t>
  </si>
  <si>
    <t>1932(24.1)</t>
  </si>
  <si>
    <t>4735(23.8)</t>
  </si>
  <si>
    <t>2633(18.1)</t>
  </si>
  <si>
    <t>63496(25.1)</t>
  </si>
  <si>
    <t xml:space="preserve">2007-08 </t>
  </si>
  <si>
    <t>March-08</t>
  </si>
  <si>
    <t xml:space="preserve">2007-08  </t>
  </si>
  <si>
    <t>India VIX</t>
  </si>
  <si>
    <t>April-February</t>
  </si>
  <si>
    <t xml:space="preserve"> ----------------------------------------</t>
  </si>
  <si>
    <t>Mar-08</t>
  </si>
  <si>
    <t>--------------------------------------------</t>
  </si>
  <si>
    <t>jan-08</t>
  </si>
  <si>
    <t>30-4-2008</t>
  </si>
  <si>
    <t>30-4-2007</t>
  </si>
  <si>
    <t>Apr, 2008-09</t>
  </si>
  <si>
    <t>April, 2007-08</t>
  </si>
  <si>
    <t xml:space="preserve"> 2007-08</t>
  </si>
  <si>
    <t>2008-09</t>
  </si>
  <si>
    <t>April-08</t>
  </si>
  <si>
    <t xml:space="preserve">               For UTI, the figures are gross value (with premium) of net sales under all domestic schemes and for other mutual funds, figure</t>
  </si>
  <si>
    <t xml:space="preserve">               represent net sales under all on-going schemes.</t>
  </si>
  <si>
    <t>May 19,2008</t>
  </si>
  <si>
    <t>Holiday</t>
  </si>
  <si>
    <t>May 20,2008</t>
  </si>
  <si>
    <t>Weak Asian markets pulled the domestic markets down in early trade. Record high oil prices raised concerns about its impact on consumer spending and corporate profits.</t>
  </si>
  <si>
    <t xml:space="preserve"> A recovery from lower level was witnessed on the bourses in mid-morning trade. However, the market extended losses in afternoon trade. Banking, capital goods, power</t>
  </si>
  <si>
    <t xml:space="preserve"> and realty stocks declined. S&amp;P CNX Nifty closed at 5104.95 down by 52.75 points.</t>
  </si>
  <si>
    <t>May 21,2008</t>
  </si>
  <si>
    <t>The market extended yesterday’s fall tracking weak global markets and record high oil prices. It remained subdued in mid-morning trade. The market recovered from lower level</t>
  </si>
  <si>
    <t xml:space="preserve"> in early afternoon trade tracking recovery in stocks in China and Hong Kong and was trading with small gains in mid-afternoon trade. The market ended with small gains </t>
  </si>
  <si>
    <t>in a choppy trading session. S&amp;P CNX Nifty closed at 5117.65 up by 12.70 points.</t>
  </si>
  <si>
    <t>May 22,2008</t>
  </si>
  <si>
    <t xml:space="preserve">The market tumbled in early trade tracking weak global markets and surging crude oil prices. It extended losses to touch fresh intra-day low in afternoon trade. </t>
  </si>
  <si>
    <t>Banking, oil &amp; gas, capital goods, realty stocks fell. The market remained languish at lower levels through the day and had not shown any signs of recovery</t>
  </si>
  <si>
    <t>. S&amp;P CNX Nifty closed at 5025.45 down by 92.20 points.</t>
  </si>
  <si>
    <t>May 23,08</t>
  </si>
  <si>
    <t xml:space="preserve">The market edged higher in early trade after Securities Exchange Board of India on Thursday, 22 May 2008, said it had kept in abeyance a decision to impose upfront margins </t>
  </si>
  <si>
    <t xml:space="preserve">for institutional trades in the cash market. A sharp drop in oil prices from a record high also lifted market sentiment. Inflation for the week ended May 10 stood at 7.82% Vs 7.83%. </t>
  </si>
  <si>
    <t>Sustained selling pressure in index pivotals led the market extend losses in mid-afternoon trade. S&amp;P CNX Nifty closed at 4946.55 down by 78.90 points.</t>
  </si>
  <si>
    <t>Capital Market </t>
  </si>
  <si>
    <t>Table (a)</t>
  </si>
  <si>
    <t>Mobilisation of Resources from the Primary Market (Institution-Wise)</t>
  </si>
  <si>
    <t>Table (b)</t>
  </si>
  <si>
    <t>New Capital Issues by Non-Government Public Limited Companies</t>
  </si>
  <si>
    <t xml:space="preserve">Table (c) </t>
  </si>
  <si>
    <t>Capital Raised :Instrument-Wise</t>
  </si>
  <si>
    <t>Table (d)</t>
  </si>
  <si>
    <t xml:space="preserve">Capital Raised: Category- Wise, Issue Type and Sector- Wise </t>
  </si>
  <si>
    <t>Table (e)</t>
  </si>
  <si>
    <t>Capital Raised: Region- Wise and Size-Wise</t>
  </si>
  <si>
    <t>Table (f)</t>
  </si>
  <si>
    <t>Capital Raised:Industry-Wise Classification</t>
  </si>
  <si>
    <t>Table (g)</t>
  </si>
  <si>
    <t>Business Growth of Capital Market Segment of National Stock Exchange</t>
  </si>
  <si>
    <t>Table (h)</t>
  </si>
  <si>
    <t>Business Growth on the Wholesale Debt Segment of NSE</t>
  </si>
  <si>
    <t>Table (i)</t>
  </si>
  <si>
    <t>Settlement Statistics of NSE</t>
  </si>
  <si>
    <t>Table (j)</t>
  </si>
  <si>
    <t xml:space="preserve">Trade and Settlement Statistics of Bombay Stock Exchange </t>
  </si>
  <si>
    <t>Table (k)</t>
  </si>
  <si>
    <t xml:space="preserve">Investment by Foreign Institutional Investors in Secondary Market </t>
  </si>
  <si>
    <t>Table (l)</t>
  </si>
  <si>
    <t xml:space="preserve">Growth of Derivatives Segment in National Stock Exchange </t>
  </si>
  <si>
    <t>Table (m)</t>
  </si>
  <si>
    <t xml:space="preserve">Growth of Derivatives Segment in Bombay Stock Exchange </t>
  </si>
  <si>
    <t>Table (n)</t>
  </si>
  <si>
    <t>Resource Mobilisation by Mutual Funds - Category -wise</t>
  </si>
  <si>
    <t>Table (o)</t>
  </si>
  <si>
    <t xml:space="preserve">Accretion of Funds with Mutual Funds : Details of Sales and Purchases </t>
  </si>
  <si>
    <t>Table (p)</t>
  </si>
  <si>
    <t>Resources Mobilised by Mutual Funds</t>
  </si>
  <si>
    <t>Table (q)</t>
  </si>
  <si>
    <t xml:space="preserve">Equity Price Indices </t>
  </si>
  <si>
    <t>Table (r)</t>
  </si>
  <si>
    <t>Stock Market Activities: Daily Quotations</t>
  </si>
  <si>
    <t>*These statistics and the accompanying review are a product arising from the work undertaken under the joint ICICI research centre.org-EPWRF Data Base Project.</t>
  </si>
  <si>
    <t>Back</t>
  </si>
  <si>
    <t>Week Ended May 21, 2008</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</si>
</sst>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
    <numFmt numFmtId="175" formatCode="\(0.0\);\(\-0.0\)"/>
    <numFmt numFmtId="176" formatCode="\(0\)"/>
    <numFmt numFmtId="177" formatCode="mmmm\ d\,\ yyyy"/>
  </numFmts>
  <fonts count="14">
    <font>
      <sz val="10"/>
      <name val="Arial"/>
      <family val="0"/>
    </font>
    <font>
      <b/>
      <sz val="10"/>
      <color indexed="8"/>
      <name val="Arial"/>
      <family val="2"/>
    </font>
    <font>
      <sz val="10"/>
      <color indexed="8"/>
      <name val="Arial"/>
      <family val="2"/>
    </font>
    <font>
      <b/>
      <sz val="10"/>
      <name val="Arial"/>
      <family val="2"/>
    </font>
    <font>
      <i/>
      <sz val="10"/>
      <color indexed="8"/>
      <name val="Arial"/>
      <family val="2"/>
    </font>
    <font>
      <i/>
      <sz val="10"/>
      <name val="Arial"/>
      <family val="2"/>
    </font>
    <font>
      <u val="single"/>
      <sz val="10"/>
      <color indexed="12"/>
      <name val="Arial"/>
      <family val="0"/>
    </font>
    <font>
      <u val="single"/>
      <sz val="10"/>
      <color indexed="36"/>
      <name val="Arial"/>
      <family val="0"/>
    </font>
    <font>
      <b/>
      <i/>
      <sz val="10"/>
      <name val="Arial"/>
      <family val="2"/>
    </font>
    <font>
      <sz val="9"/>
      <name val="Arial"/>
      <family val="2"/>
    </font>
    <font>
      <sz val="11"/>
      <name val="Arial"/>
      <family val="0"/>
    </font>
    <font>
      <sz val="10"/>
      <color indexed="56"/>
      <name val="Arial"/>
      <family val="2"/>
    </font>
    <font>
      <b/>
      <sz val="12"/>
      <color indexed="44"/>
      <name val="Arial"/>
      <family val="2"/>
    </font>
    <font>
      <b/>
      <sz val="10"/>
      <color indexed="55"/>
      <name val="Arial"/>
      <family val="2"/>
    </font>
  </fonts>
  <fills count="3">
    <fill>
      <patternFill/>
    </fill>
    <fill>
      <patternFill patternType="gray125"/>
    </fill>
    <fill>
      <patternFill patternType="solid">
        <fgColor indexed="9"/>
        <bgColor indexed="64"/>
      </patternFill>
    </fill>
  </fills>
  <borders count="6">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color indexed="10"/>
      </bottom>
    </border>
    <border>
      <left>
        <color indexed="63"/>
      </left>
      <right>
        <color indexed="63"/>
      </right>
      <top style="thin">
        <color indexed="10"/>
      </top>
      <bottom style="thin">
        <color indexed="10"/>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10" fillId="0" borderId="0">
      <alignment/>
      <protection/>
    </xf>
    <xf numFmtId="9" fontId="0" fillId="0" borderId="0" applyFont="0" applyFill="0" applyBorder="0" applyAlignment="0" applyProtection="0"/>
  </cellStyleXfs>
  <cellXfs count="47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1" xfId="0" applyFont="1" applyBorder="1" applyAlignment="1" quotePrefix="1">
      <alignment horizontal="left"/>
    </xf>
    <xf numFmtId="0" fontId="0" fillId="0" borderId="1" xfId="0" applyBorder="1" applyAlignment="1">
      <alignment/>
    </xf>
    <xf numFmtId="0" fontId="2" fillId="0" borderId="0" xfId="0" applyFont="1" applyAlignment="1">
      <alignment horizontal="center"/>
    </xf>
    <xf numFmtId="0" fontId="0" fillId="0" borderId="0" xfId="0" applyAlignment="1" quotePrefix="1">
      <alignment/>
    </xf>
    <xf numFmtId="0" fontId="2" fillId="0" borderId="1" xfId="0" applyFont="1" applyBorder="1" applyAlignment="1">
      <alignment horizontal="center"/>
    </xf>
    <xf numFmtId="0" fontId="0" fillId="0" borderId="0" xfId="0" applyAlignment="1">
      <alignment horizontal="center"/>
    </xf>
    <xf numFmtId="0" fontId="2" fillId="0" borderId="0" xfId="0" applyFont="1" applyAlignment="1" quotePrefix="1">
      <alignment horizontal="center"/>
    </xf>
    <xf numFmtId="1" fontId="2" fillId="0" borderId="0" xfId="0" applyNumberFormat="1" applyFont="1" applyAlignment="1" quotePrefix="1">
      <alignment horizontal="center"/>
    </xf>
    <xf numFmtId="0" fontId="0" fillId="0" borderId="0" xfId="0" applyAlignment="1" quotePrefix="1">
      <alignment horizontal="center"/>
    </xf>
    <xf numFmtId="172" fontId="2" fillId="0" borderId="0" xfId="0" applyNumberFormat="1" applyFont="1" applyAlignment="1">
      <alignment horizontal="center"/>
    </xf>
    <xf numFmtId="173" fontId="2" fillId="0" borderId="0" xfId="0" applyNumberFormat="1" applyFont="1" applyAlignment="1" quotePrefix="1">
      <alignment horizontal="center"/>
    </xf>
    <xf numFmtId="1" fontId="2" fillId="0" borderId="0" xfId="0" applyNumberFormat="1" applyFont="1" applyAlignment="1">
      <alignment horizontal="center"/>
    </xf>
    <xf numFmtId="174" fontId="2" fillId="0" borderId="0" xfId="0" applyNumberFormat="1" applyFont="1" applyAlignment="1" quotePrefix="1">
      <alignment horizontal="center"/>
    </xf>
    <xf numFmtId="173" fontId="2" fillId="0" borderId="0" xfId="0" applyNumberFormat="1" applyFont="1" applyAlignment="1">
      <alignment horizontal="center"/>
    </xf>
    <xf numFmtId="172" fontId="2" fillId="0" borderId="0" xfId="0" applyNumberFormat="1" applyFont="1" applyAlignment="1" quotePrefix="1">
      <alignment horizontal="center"/>
    </xf>
    <xf numFmtId="0" fontId="2" fillId="0" borderId="1" xfId="0" applyFont="1" applyBorder="1" applyAlignment="1">
      <alignment/>
    </xf>
    <xf numFmtId="0" fontId="0" fillId="0" borderId="1" xfId="0" applyBorder="1" applyAlignment="1">
      <alignment horizontal="center"/>
    </xf>
    <xf numFmtId="175" fontId="0" fillId="0" borderId="1" xfId="0" applyNumberFormat="1" applyBorder="1" applyAlignment="1" quotePrefix="1">
      <alignment horizontal="center"/>
    </xf>
    <xf numFmtId="175" fontId="2" fillId="0" borderId="1" xfId="0" applyNumberFormat="1" applyFont="1" applyBorder="1" applyAlignment="1">
      <alignment horizontal="center"/>
    </xf>
    <xf numFmtId="175" fontId="0" fillId="0" borderId="1" xfId="0" applyNumberFormat="1" applyBorder="1" applyAlignment="1">
      <alignment horizontal="center"/>
    </xf>
    <xf numFmtId="0" fontId="2" fillId="0" borderId="0" xfId="0" applyFont="1" applyBorder="1" applyAlignment="1">
      <alignment/>
    </xf>
    <xf numFmtId="0" fontId="0" fillId="0" borderId="0" xfId="0" applyBorder="1" applyAlignment="1">
      <alignment horizontal="center"/>
    </xf>
    <xf numFmtId="0" fontId="0" fillId="0" borderId="0" xfId="0" applyBorder="1" applyAlignment="1" quotePrefix="1">
      <alignment horizontal="center"/>
    </xf>
    <xf numFmtId="0" fontId="2" fillId="0" borderId="0" xfId="0" applyFont="1" applyBorder="1" applyAlignment="1">
      <alignment horizontal="center"/>
    </xf>
    <xf numFmtId="1" fontId="2" fillId="0" borderId="0" xfId="0" applyNumberFormat="1" applyFont="1" applyBorder="1" applyAlignment="1">
      <alignment horizontal="center"/>
    </xf>
    <xf numFmtId="2" fontId="2" fillId="0" borderId="0" xfId="0" applyNumberFormat="1" applyFont="1" applyBorder="1" applyAlignment="1">
      <alignment horizontal="center"/>
    </xf>
    <xf numFmtId="0" fontId="0" fillId="0" borderId="1" xfId="0" applyBorder="1" applyAlignment="1" quotePrefix="1">
      <alignment horizontal="center"/>
    </xf>
    <xf numFmtId="172" fontId="2" fillId="0" borderId="1" xfId="0" applyNumberFormat="1" applyFont="1" applyBorder="1" applyAlignment="1" quotePrefix="1">
      <alignment horizontal="center"/>
    </xf>
    <xf numFmtId="1" fontId="2" fillId="0" borderId="1" xfId="0" applyNumberFormat="1" applyFont="1" applyBorder="1" applyAlignment="1">
      <alignment horizontal="center"/>
    </xf>
    <xf numFmtId="173" fontId="2" fillId="0" borderId="1" xfId="0" applyNumberFormat="1" applyFont="1" applyBorder="1" applyAlignment="1">
      <alignment horizontal="center"/>
    </xf>
    <xf numFmtId="0" fontId="2" fillId="0" borderId="0" xfId="0" applyFont="1" applyAlignment="1">
      <alignment horizontal="left"/>
    </xf>
    <xf numFmtId="0" fontId="2" fillId="0" borderId="0" xfId="0" applyFont="1" applyAlignment="1" quotePrefix="1">
      <alignment horizontal="left"/>
    </xf>
    <xf numFmtId="0" fontId="2" fillId="0" borderId="0" xfId="0" applyFont="1" applyAlignment="1" quotePrefix="1">
      <alignment horizontal="right"/>
    </xf>
    <xf numFmtId="0" fontId="2" fillId="0" borderId="0" xfId="0" applyFont="1" applyBorder="1" applyAlignment="1" quotePrefix="1">
      <alignment/>
    </xf>
    <xf numFmtId="1" fontId="2" fillId="0" borderId="0" xfId="0" applyNumberFormat="1" applyFont="1" applyAlignment="1">
      <alignment/>
    </xf>
    <xf numFmtId="0" fontId="3" fillId="0" borderId="0" xfId="0" applyFont="1" applyBorder="1" applyAlignment="1">
      <alignment/>
    </xf>
    <xf numFmtId="0" fontId="1" fillId="0" borderId="0" xfId="0" applyFont="1" applyBorder="1" applyAlignment="1">
      <alignment/>
    </xf>
    <xf numFmtId="0" fontId="2" fillId="0" borderId="2" xfId="0" applyFont="1" applyBorder="1" applyAlignment="1">
      <alignment horizontal="center"/>
    </xf>
    <xf numFmtId="0" fontId="2" fillId="0" borderId="0" xfId="0" applyFont="1" applyAlignment="1" quotePrefix="1">
      <alignment/>
    </xf>
    <xf numFmtId="0" fontId="3" fillId="0" borderId="0" xfId="0" applyFont="1" applyAlignment="1">
      <alignment/>
    </xf>
    <xf numFmtId="0" fontId="1" fillId="0" borderId="0" xfId="0" applyFont="1" applyAlignment="1" quotePrefix="1">
      <alignment horizontal="center"/>
    </xf>
    <xf numFmtId="0" fontId="1" fillId="0" borderId="0" xfId="0" applyFont="1" applyAlignment="1" quotePrefix="1">
      <alignment horizontal="right"/>
    </xf>
    <xf numFmtId="0" fontId="1" fillId="0" borderId="0" xfId="0" applyFont="1" applyAlignment="1" quotePrefix="1">
      <alignment/>
    </xf>
    <xf numFmtId="0" fontId="2" fillId="0" borderId="1" xfId="0" applyFont="1" applyBorder="1" applyAlignment="1" quotePrefix="1">
      <alignment horizontal="center"/>
    </xf>
    <xf numFmtId="0" fontId="2" fillId="0" borderId="1" xfId="0" applyFont="1" applyBorder="1" applyAlignment="1" quotePrefix="1">
      <alignment horizontal="right"/>
    </xf>
    <xf numFmtId="0" fontId="2" fillId="0" borderId="0" xfId="0" applyFont="1" applyBorder="1" applyAlignment="1" quotePrefix="1">
      <alignment horizontal="center"/>
    </xf>
    <xf numFmtId="0" fontId="0" fillId="0" borderId="3" xfId="0" applyBorder="1" applyAlignment="1">
      <alignment horizontal="center"/>
    </xf>
    <xf numFmtId="0" fontId="2" fillId="0" borderId="1" xfId="0" applyFont="1" applyBorder="1" applyAlignment="1" quotePrefix="1">
      <alignment/>
    </xf>
    <xf numFmtId="0" fontId="0" fillId="0" borderId="3" xfId="0" applyBorder="1" applyAlignment="1" quotePrefix="1">
      <alignment horizontal="center"/>
    </xf>
    <xf numFmtId="176" fontId="2" fillId="0" borderId="1" xfId="0" applyNumberFormat="1" applyFont="1" applyBorder="1" applyAlignment="1">
      <alignment horizontal="center"/>
    </xf>
    <xf numFmtId="176" fontId="2" fillId="0" borderId="1" xfId="0" applyNumberFormat="1" applyFont="1" applyBorder="1" applyAlignment="1">
      <alignment horizontal="right"/>
    </xf>
    <xf numFmtId="1" fontId="0" fillId="0" borderId="0" xfId="0" applyNumberFormat="1" applyBorder="1" applyAlignment="1">
      <alignment horizontal="right"/>
    </xf>
    <xf numFmtId="1" fontId="0" fillId="0" borderId="0" xfId="0" applyNumberFormat="1" applyAlignment="1">
      <alignment horizontal="right"/>
    </xf>
    <xf numFmtId="0" fontId="0" fillId="0" borderId="0" xfId="0" applyBorder="1" applyAlignment="1">
      <alignment horizontal="right"/>
    </xf>
    <xf numFmtId="174" fontId="0" fillId="0" borderId="0" xfId="0" applyNumberFormat="1" applyAlignment="1">
      <alignment horizontal="center"/>
    </xf>
    <xf numFmtId="176" fontId="0" fillId="0" borderId="0" xfId="0" applyNumberFormat="1" applyBorder="1" applyAlignment="1" quotePrefix="1">
      <alignment horizontal="right"/>
    </xf>
    <xf numFmtId="176" fontId="0" fillId="0" borderId="0" xfId="0" applyNumberFormat="1" applyAlignment="1" quotePrefix="1">
      <alignment horizontal="right"/>
    </xf>
    <xf numFmtId="173" fontId="0" fillId="0" borderId="0" xfId="0" applyNumberFormat="1" applyBorder="1" applyAlignment="1" quotePrefix="1">
      <alignment horizontal="right"/>
    </xf>
    <xf numFmtId="176" fontId="0" fillId="0" borderId="0" xfId="0" applyNumberFormat="1" applyAlignment="1" quotePrefix="1">
      <alignment horizontal="center"/>
    </xf>
    <xf numFmtId="173" fontId="0" fillId="0" borderId="0" xfId="0" applyNumberFormat="1" applyAlignment="1" quotePrefix="1">
      <alignment horizontal="center"/>
    </xf>
    <xf numFmtId="176" fontId="2" fillId="0" borderId="0" xfId="0" applyNumberFormat="1" applyFont="1" applyAlignment="1" quotePrefix="1">
      <alignment horizontal="center"/>
    </xf>
    <xf numFmtId="1" fontId="2" fillId="0" borderId="0" xfId="0" applyNumberFormat="1" applyFont="1" applyBorder="1" applyAlignment="1" quotePrefix="1">
      <alignment horizontal="right"/>
    </xf>
    <xf numFmtId="1" fontId="2" fillId="0" borderId="0" xfId="0" applyNumberFormat="1" applyFont="1" applyAlignment="1" quotePrefix="1">
      <alignment horizontal="right"/>
    </xf>
    <xf numFmtId="176" fontId="2" fillId="0" borderId="0" xfId="0" applyNumberFormat="1" applyFont="1" applyAlignment="1" quotePrefix="1">
      <alignment horizontal="right"/>
    </xf>
    <xf numFmtId="0" fontId="2" fillId="0" borderId="0" xfId="0" applyFont="1" applyBorder="1" applyAlignment="1" quotePrefix="1">
      <alignment horizontal="right"/>
    </xf>
    <xf numFmtId="174" fontId="2" fillId="0" borderId="0" xfId="0" applyNumberFormat="1" applyFont="1" applyBorder="1" applyAlignment="1" quotePrefix="1">
      <alignment horizontal="right"/>
    </xf>
    <xf numFmtId="1" fontId="2" fillId="0" borderId="0" xfId="0" applyNumberFormat="1" applyFont="1" applyAlignment="1">
      <alignment horizontal="right"/>
    </xf>
    <xf numFmtId="174" fontId="2" fillId="0" borderId="0" xfId="0" applyNumberFormat="1" applyFont="1" applyBorder="1" applyAlignment="1" quotePrefix="1">
      <alignment horizontal="center"/>
    </xf>
    <xf numFmtId="0" fontId="0" fillId="0" borderId="1" xfId="0" applyBorder="1" applyAlignment="1">
      <alignment horizontal="right"/>
    </xf>
    <xf numFmtId="0" fontId="4" fillId="0" borderId="0" xfId="0" applyFont="1" applyAlignment="1">
      <alignment horizontal="left"/>
    </xf>
    <xf numFmtId="0" fontId="3" fillId="0" borderId="1" xfId="0" applyFont="1" applyBorder="1" applyAlignment="1">
      <alignment/>
    </xf>
    <xf numFmtId="0" fontId="0" fillId="0" borderId="1" xfId="0" applyBorder="1" applyAlignment="1" quotePrefix="1">
      <alignment/>
    </xf>
    <xf numFmtId="0" fontId="0" fillId="0" borderId="1" xfId="0" applyBorder="1" applyAlignment="1">
      <alignment horizontal="left"/>
    </xf>
    <xf numFmtId="0" fontId="0" fillId="0" borderId="0" xfId="0" applyBorder="1" applyAlignment="1">
      <alignment/>
    </xf>
    <xf numFmtId="0" fontId="0" fillId="0" borderId="0" xfId="0" applyBorder="1" applyAlignment="1">
      <alignment horizontal="left"/>
    </xf>
    <xf numFmtId="0" fontId="0" fillId="0" borderId="0" xfId="0" applyBorder="1" applyAlignment="1" quotePrefix="1">
      <alignment horizontal="left"/>
    </xf>
    <xf numFmtId="16" fontId="0" fillId="0" borderId="0" xfId="0" applyNumberFormat="1" applyFont="1" applyBorder="1" applyAlignment="1" quotePrefix="1">
      <alignment/>
    </xf>
    <xf numFmtId="1" fontId="0" fillId="0" borderId="0" xfId="0" applyNumberFormat="1" applyFont="1" applyBorder="1" applyAlignment="1">
      <alignment horizontal="right"/>
    </xf>
    <xf numFmtId="0" fontId="0" fillId="0" borderId="0" xfId="0" applyFont="1" applyBorder="1" applyAlignment="1">
      <alignment horizontal="right"/>
    </xf>
    <xf numFmtId="0" fontId="0" fillId="0" borderId="0" xfId="0" applyFont="1" applyBorder="1" applyAlignment="1" quotePrefix="1">
      <alignment/>
    </xf>
    <xf numFmtId="0" fontId="0" fillId="0" borderId="0" xfId="0" applyAlignment="1">
      <alignment horizontal="right"/>
    </xf>
    <xf numFmtId="0" fontId="0" fillId="0" borderId="0" xfId="0" applyFont="1" applyAlignment="1">
      <alignment horizontal="right"/>
    </xf>
    <xf numFmtId="16" fontId="0" fillId="0" borderId="0" xfId="0" applyNumberFormat="1" applyBorder="1" applyAlignment="1" quotePrefix="1">
      <alignment/>
    </xf>
    <xf numFmtId="0" fontId="0" fillId="0" borderId="0" xfId="0" applyBorder="1" applyAlignment="1" quotePrefix="1">
      <alignment/>
    </xf>
    <xf numFmtId="0" fontId="3" fillId="0" borderId="0" xfId="0" applyFont="1" applyFill="1" applyBorder="1" applyAlignment="1">
      <alignment horizontal="right"/>
    </xf>
    <xf numFmtId="0" fontId="3" fillId="0" borderId="0" xfId="0" applyFont="1" applyAlignment="1">
      <alignment horizontal="right"/>
    </xf>
    <xf numFmtId="0" fontId="0" fillId="0" borderId="0" xfId="0" applyFont="1" applyAlignment="1">
      <alignment/>
    </xf>
    <xf numFmtId="0" fontId="0" fillId="0" borderId="0" xfId="0" applyFont="1" applyBorder="1" applyAlignment="1" quotePrefix="1">
      <alignment horizontal="left"/>
    </xf>
    <xf numFmtId="16" fontId="3" fillId="0" borderId="0" xfId="0" applyNumberFormat="1" applyFont="1" applyBorder="1" applyAlignment="1" quotePrefix="1">
      <alignment/>
    </xf>
    <xf numFmtId="0" fontId="3" fillId="0" borderId="0" xfId="0" applyFont="1" applyBorder="1" applyAlignment="1">
      <alignment horizontal="right"/>
    </xf>
    <xf numFmtId="0" fontId="3" fillId="0" borderId="0" xfId="0" applyFont="1" applyFill="1" applyBorder="1" applyAlignment="1">
      <alignment horizontal="left"/>
    </xf>
    <xf numFmtId="1" fontId="3" fillId="0" borderId="0" xfId="0" applyNumberFormat="1" applyFont="1" applyBorder="1" applyAlignment="1">
      <alignment horizontal="right"/>
    </xf>
    <xf numFmtId="16" fontId="3" fillId="0" borderId="0" xfId="0" applyNumberFormat="1" applyFont="1" applyAlignment="1">
      <alignment horizontal="left"/>
    </xf>
    <xf numFmtId="1" fontId="3" fillId="0" borderId="0" xfId="0" applyNumberFormat="1" applyFont="1" applyBorder="1" applyAlignment="1">
      <alignment/>
    </xf>
    <xf numFmtId="16" fontId="3" fillId="0" borderId="1" xfId="0" applyNumberFormat="1" applyFont="1" applyBorder="1" applyAlignment="1">
      <alignment horizontal="left"/>
    </xf>
    <xf numFmtId="0" fontId="3" fillId="0" borderId="1" xfId="0" applyFont="1" applyBorder="1" applyAlignment="1">
      <alignment horizontal="right"/>
    </xf>
    <xf numFmtId="0" fontId="3" fillId="0" borderId="1" xfId="0" applyFont="1" applyFill="1" applyBorder="1" applyAlignment="1">
      <alignment horizontal="right"/>
    </xf>
    <xf numFmtId="16" fontId="3" fillId="0" borderId="0" xfId="0" applyNumberFormat="1" applyFont="1" applyBorder="1" applyAlignment="1">
      <alignment horizontal="left"/>
    </xf>
    <xf numFmtId="16" fontId="0" fillId="0" borderId="0" xfId="0" applyNumberFormat="1" applyFont="1" applyFill="1" applyBorder="1" applyAlignment="1">
      <alignment/>
    </xf>
    <xf numFmtId="0" fontId="0" fillId="0" borderId="0" xfId="0" applyFont="1" applyBorder="1" applyAlignment="1">
      <alignment horizontal="center"/>
    </xf>
    <xf numFmtId="0" fontId="0" fillId="0" borderId="0" xfId="0" applyAlignment="1">
      <alignment horizontal="left"/>
    </xf>
    <xf numFmtId="16" fontId="5" fillId="0" borderId="0" xfId="0" applyNumberFormat="1" applyFont="1" applyFill="1" applyBorder="1" applyAlignment="1">
      <alignment/>
    </xf>
    <xf numFmtId="0" fontId="0" fillId="0" borderId="1" xfId="0" applyFill="1" applyBorder="1" applyAlignment="1">
      <alignment horizontal="center"/>
    </xf>
    <xf numFmtId="0" fontId="0" fillId="0" borderId="0" xfId="0" applyFill="1" applyBorder="1" applyAlignment="1">
      <alignment horizontal="right"/>
    </xf>
    <xf numFmtId="1" fontId="0" fillId="0" borderId="0" xfId="0" applyNumberFormat="1" applyFont="1" applyFill="1" applyBorder="1" applyAlignment="1">
      <alignment horizontal="right"/>
    </xf>
    <xf numFmtId="0" fontId="0" fillId="0" borderId="0" xfId="0" applyFont="1" applyFill="1" applyBorder="1" applyAlignment="1">
      <alignment horizontal="right"/>
    </xf>
    <xf numFmtId="0" fontId="0" fillId="0" borderId="0" xfId="0" applyFont="1" applyBorder="1" applyAlignment="1">
      <alignment/>
    </xf>
    <xf numFmtId="0" fontId="0" fillId="0" borderId="0" xfId="0" applyFont="1" applyFill="1" applyBorder="1" applyAlignment="1">
      <alignment/>
    </xf>
    <xf numFmtId="0" fontId="3" fillId="0" borderId="0" xfId="0" applyFont="1" applyFill="1" applyBorder="1" applyAlignment="1">
      <alignment/>
    </xf>
    <xf numFmtId="16" fontId="3" fillId="0" borderId="0" xfId="0" applyNumberFormat="1" applyFont="1" applyFill="1" applyBorder="1" applyAlignment="1">
      <alignment/>
    </xf>
    <xf numFmtId="16" fontId="3" fillId="0" borderId="0" xfId="0" applyNumberFormat="1" applyFont="1" applyFill="1" applyBorder="1" applyAlignment="1" quotePrefix="1">
      <alignment/>
    </xf>
    <xf numFmtId="16" fontId="3" fillId="0" borderId="0" xfId="0" applyNumberFormat="1" applyFont="1" applyAlignment="1">
      <alignment/>
    </xf>
    <xf numFmtId="16" fontId="3" fillId="0" borderId="1" xfId="0" applyNumberFormat="1" applyFont="1" applyBorder="1" applyAlignment="1">
      <alignment/>
    </xf>
    <xf numFmtId="0" fontId="3" fillId="0" borderId="1" xfId="0" applyFont="1" applyBorder="1" applyAlignment="1" quotePrefix="1">
      <alignment horizontal="right"/>
    </xf>
    <xf numFmtId="16" fontId="3" fillId="0" borderId="0" xfId="0" applyNumberFormat="1" applyFont="1" applyBorder="1" applyAlignment="1">
      <alignment/>
    </xf>
    <xf numFmtId="0" fontId="3" fillId="0" borderId="0" xfId="0" applyFont="1" applyBorder="1" applyAlignment="1" quotePrefix="1">
      <alignment horizontal="right"/>
    </xf>
    <xf numFmtId="16" fontId="0" fillId="0" borderId="0" xfId="0" applyNumberFormat="1" applyFont="1" applyBorder="1" applyAlignment="1">
      <alignment/>
    </xf>
    <xf numFmtId="0" fontId="0" fillId="0" borderId="3" xfId="0" applyBorder="1" applyAlignment="1">
      <alignment/>
    </xf>
    <xf numFmtId="1" fontId="0" fillId="0" borderId="0" xfId="0" applyNumberFormat="1" applyAlignment="1">
      <alignment/>
    </xf>
    <xf numFmtId="0" fontId="0" fillId="0" borderId="0" xfId="0" applyAlignment="1">
      <alignment/>
    </xf>
    <xf numFmtId="0" fontId="0" fillId="0" borderId="3" xfId="0" applyBorder="1" applyAlignment="1">
      <alignment/>
    </xf>
    <xf numFmtId="1" fontId="0" fillId="0" borderId="3" xfId="0" applyNumberFormat="1" applyBorder="1" applyAlignment="1">
      <alignment/>
    </xf>
    <xf numFmtId="0" fontId="1" fillId="0" borderId="1" xfId="0" applyFont="1" applyBorder="1" applyAlignment="1">
      <alignment/>
    </xf>
    <xf numFmtId="0" fontId="1" fillId="0" borderId="1" xfId="0" applyFont="1" applyBorder="1" applyAlignment="1">
      <alignment horizontal="right"/>
    </xf>
    <xf numFmtId="0" fontId="2" fillId="0" borderId="1" xfId="0" applyFont="1" applyBorder="1" applyAlignment="1">
      <alignment horizontal="right"/>
    </xf>
    <xf numFmtId="176" fontId="2" fillId="0" borderId="1" xfId="0" applyNumberFormat="1" applyFont="1" applyBorder="1" applyAlignment="1">
      <alignment/>
    </xf>
    <xf numFmtId="176" fontId="1" fillId="0" borderId="0" xfId="0" applyNumberFormat="1" applyFont="1" applyBorder="1" applyAlignment="1">
      <alignment horizontal="left"/>
    </xf>
    <xf numFmtId="1" fontId="2" fillId="0" borderId="0" xfId="0" applyNumberFormat="1" applyFont="1" applyBorder="1" applyAlignment="1">
      <alignment/>
    </xf>
    <xf numFmtId="1" fontId="2" fillId="0" borderId="0" xfId="0" applyNumberFormat="1" applyFont="1" applyBorder="1" applyAlignment="1">
      <alignment horizontal="right"/>
    </xf>
    <xf numFmtId="176" fontId="2" fillId="0" borderId="0" xfId="0" applyNumberFormat="1" applyFont="1" applyBorder="1" applyAlignment="1" quotePrefix="1">
      <alignment horizontal="left"/>
    </xf>
    <xf numFmtId="1" fontId="0" fillId="0" borderId="0" xfId="0" applyNumberFormat="1" applyFont="1" applyAlignment="1">
      <alignment/>
    </xf>
    <xf numFmtId="1" fontId="0" fillId="0" borderId="0" xfId="0" applyNumberFormat="1" applyFont="1" applyAlignment="1">
      <alignment horizontal="right"/>
    </xf>
    <xf numFmtId="1" fontId="2" fillId="0" borderId="0" xfId="0" applyNumberFormat="1" applyFont="1" applyBorder="1" applyAlignment="1" quotePrefix="1">
      <alignment/>
    </xf>
    <xf numFmtId="1" fontId="1" fillId="0" borderId="0" xfId="0" applyNumberFormat="1" applyFont="1" applyBorder="1" applyAlignment="1">
      <alignment/>
    </xf>
    <xf numFmtId="1" fontId="1" fillId="0" borderId="0" xfId="0" applyNumberFormat="1" applyFont="1" applyBorder="1" applyAlignment="1" quotePrefix="1">
      <alignment horizontal="right"/>
    </xf>
    <xf numFmtId="1" fontId="1" fillId="0" borderId="0" xfId="0" applyNumberFormat="1" applyFont="1" applyBorder="1" applyAlignment="1">
      <alignment horizontal="right"/>
    </xf>
    <xf numFmtId="1" fontId="2" fillId="0" borderId="0" xfId="0" applyNumberFormat="1" applyFont="1" applyBorder="1" applyAlignment="1" quotePrefix="1">
      <alignment horizontal="left"/>
    </xf>
    <xf numFmtId="0" fontId="1" fillId="0" borderId="0" xfId="0" applyFont="1" applyAlignment="1">
      <alignment horizontal="left"/>
    </xf>
    <xf numFmtId="0" fontId="1" fillId="0" borderId="0" xfId="0" applyFont="1" applyAlignment="1">
      <alignment horizontal="right"/>
    </xf>
    <xf numFmtId="1" fontId="1" fillId="0" borderId="0" xfId="0" applyNumberFormat="1" applyFont="1" applyAlignment="1">
      <alignment/>
    </xf>
    <xf numFmtId="0" fontId="1" fillId="0" borderId="0" xfId="0" applyFont="1" applyBorder="1" applyAlignment="1" quotePrefix="1">
      <alignment horizontal="right"/>
    </xf>
    <xf numFmtId="0" fontId="1" fillId="0" borderId="0" xfId="0" applyFont="1" applyBorder="1" applyAlignment="1">
      <alignment horizontal="right"/>
    </xf>
    <xf numFmtId="0" fontId="1" fillId="0" borderId="1" xfId="0" applyFont="1" applyBorder="1" applyAlignment="1" quotePrefix="1">
      <alignment horizontal="right"/>
    </xf>
    <xf numFmtId="1" fontId="1" fillId="0" borderId="1" xfId="0" applyNumberFormat="1" applyFont="1" applyBorder="1" applyAlignment="1">
      <alignment/>
    </xf>
    <xf numFmtId="0" fontId="4" fillId="0" borderId="0" xfId="0" applyFont="1" applyAlignment="1">
      <alignment/>
    </xf>
    <xf numFmtId="176" fontId="1" fillId="0" borderId="0" xfId="0" applyNumberFormat="1" applyFont="1" applyBorder="1" applyAlignment="1" quotePrefix="1">
      <alignment horizontal="left"/>
    </xf>
    <xf numFmtId="0" fontId="2" fillId="0" borderId="0" xfId="0" applyFont="1" applyBorder="1" applyAlignment="1">
      <alignment horizontal="right"/>
    </xf>
    <xf numFmtId="2" fontId="2" fillId="0" borderId="0" xfId="0" applyNumberFormat="1" applyFont="1" applyBorder="1" applyAlignment="1">
      <alignment horizontal="right"/>
    </xf>
    <xf numFmtId="176" fontId="2" fillId="0" borderId="0" xfId="0" applyNumberFormat="1" applyFont="1" applyBorder="1" applyAlignment="1">
      <alignment horizontal="left"/>
    </xf>
    <xf numFmtId="1" fontId="2" fillId="0" borderId="0" xfId="0" applyNumberFormat="1" applyFont="1" applyAlignment="1">
      <alignment horizontal="left"/>
    </xf>
    <xf numFmtId="2" fontId="2" fillId="0" borderId="0" xfId="0" applyNumberFormat="1" applyFont="1" applyAlignment="1">
      <alignment horizontal="right"/>
    </xf>
    <xf numFmtId="2" fontId="1" fillId="0" borderId="0" xfId="0" applyNumberFormat="1" applyFont="1" applyBorder="1" applyAlignment="1">
      <alignment horizontal="right"/>
    </xf>
    <xf numFmtId="176" fontId="2" fillId="0" borderId="0" xfId="0" applyNumberFormat="1" applyFont="1" applyBorder="1" applyAlignment="1" quotePrefix="1">
      <alignment/>
    </xf>
    <xf numFmtId="0" fontId="2" fillId="0" borderId="0" xfId="0" applyFont="1" applyBorder="1" applyAlignment="1">
      <alignment/>
    </xf>
    <xf numFmtId="2" fontId="2" fillId="0" borderId="0" xfId="0" applyNumberFormat="1" applyFont="1" applyBorder="1" applyAlignment="1">
      <alignment/>
    </xf>
    <xf numFmtId="0" fontId="2" fillId="0" borderId="0" xfId="0" applyFont="1" applyAlignment="1">
      <alignment/>
    </xf>
    <xf numFmtId="2" fontId="1" fillId="0" borderId="0" xfId="0" applyNumberFormat="1" applyFont="1" applyAlignment="1" quotePrefix="1">
      <alignment horizontal="right"/>
    </xf>
    <xf numFmtId="0" fontId="0" fillId="0" borderId="0" xfId="0" applyFont="1" applyAlignment="1">
      <alignment/>
    </xf>
    <xf numFmtId="1" fontId="1" fillId="0" borderId="0" xfId="0" applyNumberFormat="1" applyFont="1" applyAlignment="1">
      <alignment horizontal="right"/>
    </xf>
    <xf numFmtId="2" fontId="1" fillId="0" borderId="0" xfId="0" applyNumberFormat="1" applyFont="1" applyAlignment="1">
      <alignment/>
    </xf>
    <xf numFmtId="2" fontId="1" fillId="0" borderId="1" xfId="0" applyNumberFormat="1" applyFont="1" applyBorder="1" applyAlignment="1">
      <alignment/>
    </xf>
    <xf numFmtId="0" fontId="5" fillId="0" borderId="1" xfId="0" applyFont="1" applyBorder="1" applyAlignment="1">
      <alignment/>
    </xf>
    <xf numFmtId="0" fontId="0" fillId="0" borderId="2" xfId="0" applyBorder="1" applyAlignment="1">
      <alignment/>
    </xf>
    <xf numFmtId="0" fontId="2" fillId="0" borderId="2" xfId="0" applyFont="1" applyBorder="1" applyAlignment="1" quotePrefix="1">
      <alignment horizontal="right"/>
    </xf>
    <xf numFmtId="0" fontId="2" fillId="0" borderId="2" xfId="0" applyFont="1" applyBorder="1" applyAlignment="1">
      <alignment horizontal="right"/>
    </xf>
    <xf numFmtId="0" fontId="0" fillId="0" borderId="2" xfId="0" applyBorder="1" applyAlignment="1" quotePrefix="1">
      <alignment/>
    </xf>
    <xf numFmtId="0" fontId="2" fillId="0" borderId="2" xfId="0" applyFont="1" applyBorder="1" applyAlignment="1" quotePrefix="1">
      <alignment horizontal="center"/>
    </xf>
    <xf numFmtId="0" fontId="2" fillId="0" borderId="0" xfId="0" applyFont="1" applyBorder="1" applyAlignment="1" quotePrefix="1">
      <alignment/>
    </xf>
    <xf numFmtId="1" fontId="2" fillId="0" borderId="0" xfId="0" applyNumberFormat="1" applyFont="1" applyBorder="1" applyAlignment="1">
      <alignment/>
    </xf>
    <xf numFmtId="1" fontId="2" fillId="0" borderId="0" xfId="0" applyNumberFormat="1" applyFont="1" applyBorder="1" applyAlignment="1" quotePrefix="1">
      <alignment/>
    </xf>
    <xf numFmtId="2" fontId="1" fillId="0" borderId="0" xfId="0" applyNumberFormat="1" applyFont="1" applyAlignment="1" quotePrefix="1">
      <alignment/>
    </xf>
    <xf numFmtId="0" fontId="1" fillId="0" borderId="0" xfId="0" applyFont="1" applyAlignment="1">
      <alignment/>
    </xf>
    <xf numFmtId="0" fontId="1" fillId="0" borderId="0" xfId="0" applyFont="1" applyFill="1" applyBorder="1" applyAlignment="1">
      <alignment horizontal="right"/>
    </xf>
    <xf numFmtId="2" fontId="1" fillId="0" borderId="0" xfId="0" applyNumberFormat="1" applyFont="1" applyAlignment="1">
      <alignment horizontal="right"/>
    </xf>
    <xf numFmtId="0" fontId="3" fillId="0" borderId="0" xfId="0" applyFont="1" applyAlignment="1" quotePrefix="1">
      <alignment/>
    </xf>
    <xf numFmtId="0" fontId="1" fillId="0" borderId="0" xfId="0" applyFont="1" applyAlignment="1" quotePrefix="1">
      <alignment/>
    </xf>
    <xf numFmtId="1" fontId="1" fillId="0" borderId="0" xfId="0" applyNumberFormat="1" applyFont="1" applyAlignment="1" quotePrefix="1">
      <alignment/>
    </xf>
    <xf numFmtId="1" fontId="1" fillId="0" borderId="0" xfId="0" applyNumberFormat="1" applyFont="1" applyAlignment="1" quotePrefix="1">
      <alignment horizontal="right"/>
    </xf>
    <xf numFmtId="174" fontId="1" fillId="0" borderId="0" xfId="0" applyNumberFormat="1" applyFont="1" applyAlignment="1" quotePrefix="1">
      <alignment horizontal="right"/>
    </xf>
    <xf numFmtId="0" fontId="0" fillId="0" borderId="0" xfId="0" applyBorder="1" applyAlignment="1" quotePrefix="1">
      <alignment horizontal="right"/>
    </xf>
    <xf numFmtId="0" fontId="2" fillId="0" borderId="0" xfId="0" applyFont="1" applyAlignment="1" quotePrefix="1">
      <alignment horizontal="centerContinuous"/>
    </xf>
    <xf numFmtId="0" fontId="2" fillId="0" borderId="0" xfId="0" applyFont="1" applyAlignment="1">
      <alignment horizontal="centerContinuous"/>
    </xf>
    <xf numFmtId="176" fontId="2" fillId="0" borderId="0" xfId="0" applyNumberFormat="1" applyFont="1" applyAlignment="1">
      <alignment horizontal="left"/>
    </xf>
    <xf numFmtId="176" fontId="2" fillId="0" borderId="0" xfId="0" applyNumberFormat="1" applyFont="1" applyAlignment="1">
      <alignment/>
    </xf>
    <xf numFmtId="174" fontId="2" fillId="0" borderId="0" xfId="0" applyNumberFormat="1" applyFont="1" applyBorder="1" applyAlignment="1">
      <alignment/>
    </xf>
    <xf numFmtId="174" fontId="1" fillId="0" borderId="0" xfId="0" applyNumberFormat="1" applyFont="1" applyBorder="1" applyAlignment="1">
      <alignment/>
    </xf>
    <xf numFmtId="1" fontId="1" fillId="0" borderId="0" xfId="0" applyNumberFormat="1" applyFont="1" applyAlignment="1">
      <alignment horizontal="left"/>
    </xf>
    <xf numFmtId="174" fontId="2" fillId="0" borderId="0" xfId="0" applyNumberFormat="1" applyFont="1" applyAlignment="1" quotePrefix="1">
      <alignment horizontal="right"/>
    </xf>
    <xf numFmtId="176" fontId="1" fillId="0" borderId="0" xfId="0" applyNumberFormat="1" applyFont="1" applyAlignment="1">
      <alignment horizontal="left"/>
    </xf>
    <xf numFmtId="176" fontId="1" fillId="0" borderId="0" xfId="0" applyNumberFormat="1" applyFont="1" applyAlignment="1">
      <alignment/>
    </xf>
    <xf numFmtId="1" fontId="1" fillId="0" borderId="0" xfId="0" applyNumberFormat="1" applyFont="1" applyAlignment="1" quotePrefix="1">
      <alignment/>
    </xf>
    <xf numFmtId="174" fontId="1" fillId="0" borderId="0" xfId="0" applyNumberFormat="1" applyFont="1" applyAlignment="1">
      <alignment horizontal="right"/>
    </xf>
    <xf numFmtId="176" fontId="2" fillId="0" borderId="1" xfId="0" applyNumberFormat="1" applyFont="1" applyBorder="1" applyAlignment="1" quotePrefix="1">
      <alignment horizontal="right"/>
    </xf>
    <xf numFmtId="1" fontId="0" fillId="0" borderId="0" xfId="0" applyNumberFormat="1" applyFont="1" applyBorder="1" applyAlignment="1">
      <alignment/>
    </xf>
    <xf numFmtId="1" fontId="0" fillId="0" borderId="0" xfId="0" applyNumberFormat="1" applyFont="1" applyBorder="1" applyAlignment="1" quotePrefix="1">
      <alignment horizontal="right"/>
    </xf>
    <xf numFmtId="0" fontId="0" fillId="0" borderId="3" xfId="0" applyBorder="1" applyAlignment="1" quotePrefix="1">
      <alignment/>
    </xf>
    <xf numFmtId="176" fontId="2" fillId="0" borderId="3" xfId="0" applyNumberFormat="1" applyFont="1" applyFill="1" applyBorder="1" applyAlignment="1">
      <alignment/>
    </xf>
    <xf numFmtId="1" fontId="2" fillId="0" borderId="0" xfId="0" applyNumberFormat="1" applyFont="1" applyFill="1" applyBorder="1" applyAlignment="1">
      <alignment/>
    </xf>
    <xf numFmtId="1" fontId="1" fillId="0" borderId="0" xfId="0" applyNumberFormat="1" applyFont="1" applyFill="1" applyBorder="1" applyAlignment="1">
      <alignment/>
    </xf>
    <xf numFmtId="1" fontId="3" fillId="0" borderId="0" xfId="0" applyNumberFormat="1" applyFont="1" applyAlignment="1">
      <alignment/>
    </xf>
    <xf numFmtId="1" fontId="1" fillId="0" borderId="0" xfId="0" applyNumberFormat="1" applyFont="1" applyFill="1" applyBorder="1" applyAlignment="1">
      <alignment horizontal="right"/>
    </xf>
    <xf numFmtId="16" fontId="0" fillId="0" borderId="1" xfId="0" applyNumberFormat="1" applyFont="1" applyFill="1" applyBorder="1" applyAlignment="1">
      <alignment/>
    </xf>
    <xf numFmtId="174" fontId="2" fillId="0" borderId="0" xfId="0" applyNumberFormat="1" applyFont="1" applyBorder="1" applyAlignment="1">
      <alignment horizontal="right"/>
    </xf>
    <xf numFmtId="16" fontId="0" fillId="0" borderId="0" xfId="0" applyNumberFormat="1" applyAlignment="1" quotePrefix="1">
      <alignment/>
    </xf>
    <xf numFmtId="174" fontId="0" fillId="0" borderId="0" xfId="0" applyNumberFormat="1" applyAlignment="1">
      <alignment/>
    </xf>
    <xf numFmtId="174" fontId="1" fillId="0" borderId="0" xfId="0" applyNumberFormat="1" applyFont="1" applyBorder="1" applyAlignment="1">
      <alignment horizontal="right"/>
    </xf>
    <xf numFmtId="0" fontId="2" fillId="0" borderId="0" xfId="0" applyFont="1" applyBorder="1" applyAlignment="1" quotePrefix="1">
      <alignment horizontal="left"/>
    </xf>
    <xf numFmtId="0" fontId="1" fillId="0" borderId="1" xfId="0" applyFont="1" applyBorder="1" applyAlignment="1" quotePrefix="1">
      <alignment horizontal="left"/>
    </xf>
    <xf numFmtId="2" fontId="1" fillId="0" borderId="1" xfId="0" applyNumberFormat="1" applyFont="1" applyBorder="1" applyAlignment="1" quotePrefix="1">
      <alignment horizontal="right"/>
    </xf>
    <xf numFmtId="1" fontId="1" fillId="0" borderId="1" xfId="0" applyNumberFormat="1" applyFont="1" applyBorder="1" applyAlignment="1" quotePrefix="1">
      <alignment horizontal="right"/>
    </xf>
    <xf numFmtId="174" fontId="2" fillId="0" borderId="1" xfId="0" applyNumberFormat="1" applyFont="1" applyBorder="1" applyAlignment="1">
      <alignment horizontal="right"/>
    </xf>
    <xf numFmtId="2" fontId="2" fillId="0" borderId="0" xfId="0" applyNumberFormat="1" applyFont="1" applyAlignment="1">
      <alignment/>
    </xf>
    <xf numFmtId="2" fontId="2" fillId="0" borderId="1" xfId="0" applyNumberFormat="1" applyFont="1" applyBorder="1" applyAlignment="1">
      <alignment/>
    </xf>
    <xf numFmtId="176" fontId="2" fillId="0" borderId="3" xfId="0" applyNumberFormat="1" applyFont="1" applyBorder="1" applyAlignment="1">
      <alignment/>
    </xf>
    <xf numFmtId="176" fontId="2" fillId="0" borderId="3" xfId="0" applyNumberFormat="1" applyFont="1" applyBorder="1" applyAlignment="1">
      <alignment horizontal="right"/>
    </xf>
    <xf numFmtId="0" fontId="2" fillId="0" borderId="0" xfId="0" applyFont="1" applyBorder="1" applyAlignment="1">
      <alignment horizontal="left"/>
    </xf>
    <xf numFmtId="0" fontId="4" fillId="0" borderId="1" xfId="0" applyFont="1" applyBorder="1" applyAlignment="1">
      <alignment/>
    </xf>
    <xf numFmtId="14" fontId="2" fillId="0" borderId="1" xfId="0" applyNumberFormat="1" applyFont="1" applyBorder="1" applyAlignment="1">
      <alignment horizontal="right"/>
    </xf>
    <xf numFmtId="0" fontId="0" fillId="0" borderId="0" xfId="0" applyAlignment="1" quotePrefix="1">
      <alignment horizontal="right"/>
    </xf>
    <xf numFmtId="0" fontId="2" fillId="0" borderId="2" xfId="0" applyFont="1" applyBorder="1" applyAlignment="1" quotePrefix="1">
      <alignment horizontal="left"/>
    </xf>
    <xf numFmtId="0" fontId="2" fillId="0" borderId="0" xfId="0" applyFont="1" applyBorder="1" applyAlignment="1" quotePrefix="1">
      <alignment horizontal="right" wrapText="1"/>
    </xf>
    <xf numFmtId="0" fontId="2" fillId="0" borderId="0" xfId="0" applyFont="1" applyBorder="1" applyAlignment="1">
      <alignment horizontal="right" wrapText="1"/>
    </xf>
    <xf numFmtId="0" fontId="2" fillId="0" borderId="3" xfId="0" applyFont="1" applyBorder="1" applyAlignment="1" quotePrefix="1">
      <alignment horizontal="right"/>
    </xf>
    <xf numFmtId="0" fontId="2" fillId="0" borderId="3" xfId="0" applyFont="1" applyBorder="1" applyAlignment="1">
      <alignment/>
    </xf>
    <xf numFmtId="0" fontId="2" fillId="0" borderId="3" xfId="0" applyFont="1" applyBorder="1" applyAlignment="1" quotePrefix="1">
      <alignment/>
    </xf>
    <xf numFmtId="17" fontId="2" fillId="0" borderId="3" xfId="0" applyNumberFormat="1" applyFont="1" applyBorder="1" applyAlignment="1">
      <alignment horizontal="centerContinuous"/>
    </xf>
    <xf numFmtId="0" fontId="2" fillId="0" borderId="3" xfId="0" applyFont="1" applyBorder="1" applyAlignment="1" quotePrefix="1">
      <alignment horizontal="centerContinuous"/>
    </xf>
    <xf numFmtId="2" fontId="2" fillId="0" borderId="1" xfId="0" applyNumberFormat="1" applyFont="1" applyBorder="1" applyAlignment="1">
      <alignment horizontal="right"/>
    </xf>
    <xf numFmtId="10" fontId="2" fillId="0" borderId="1" xfId="0" applyNumberFormat="1" applyFont="1" applyBorder="1" applyAlignment="1">
      <alignment/>
    </xf>
    <xf numFmtId="0" fontId="4" fillId="0" borderId="0" xfId="0" applyFont="1" applyBorder="1" applyAlignment="1">
      <alignment/>
    </xf>
    <xf numFmtId="10" fontId="2" fillId="0" borderId="0" xfId="0" applyNumberFormat="1" applyFont="1" applyBorder="1" applyAlignment="1">
      <alignment/>
    </xf>
    <xf numFmtId="0" fontId="2" fillId="0" borderId="1" xfId="0" applyFont="1" applyBorder="1" applyAlignment="1">
      <alignment horizontal="left"/>
    </xf>
    <xf numFmtId="16" fontId="0" fillId="0" borderId="3" xfId="0" applyNumberFormat="1" applyFont="1" applyBorder="1" applyAlignment="1">
      <alignment horizontal="right"/>
    </xf>
    <xf numFmtId="0" fontId="0" fillId="0" borderId="3" xfId="0" applyFont="1" applyBorder="1" applyAlignment="1">
      <alignment horizontal="center"/>
    </xf>
    <xf numFmtId="0" fontId="0" fillId="0" borderId="1" xfId="0" applyFont="1" applyBorder="1" applyAlignment="1">
      <alignment horizontal="right"/>
    </xf>
    <xf numFmtId="0" fontId="0" fillId="0" borderId="1" xfId="0" applyFont="1" applyBorder="1" applyAlignment="1">
      <alignment horizontal="centerContinuous"/>
    </xf>
    <xf numFmtId="0" fontId="0" fillId="0" borderId="1" xfId="0" applyFont="1" applyBorder="1" applyAlignment="1" quotePrefix="1">
      <alignment horizontal="left"/>
    </xf>
    <xf numFmtId="0" fontId="0" fillId="0" borderId="1" xfId="0" applyFont="1" applyBorder="1" applyAlignment="1" quotePrefix="1">
      <alignment/>
    </xf>
    <xf numFmtId="0" fontId="0" fillId="0" borderId="1" xfId="0" applyFont="1" applyBorder="1" applyAlignment="1">
      <alignment/>
    </xf>
    <xf numFmtId="176" fontId="0" fillId="0" borderId="1" xfId="0" applyNumberFormat="1" applyFont="1" applyBorder="1" applyAlignment="1">
      <alignment horizontal="center"/>
    </xf>
    <xf numFmtId="176" fontId="0" fillId="0" borderId="1" xfId="0" applyNumberFormat="1" applyFont="1" applyBorder="1" applyAlignment="1">
      <alignment/>
    </xf>
    <xf numFmtId="176" fontId="0" fillId="0" borderId="3" xfId="0" applyNumberFormat="1" applyFont="1" applyBorder="1" applyAlignment="1">
      <alignment/>
    </xf>
    <xf numFmtId="173" fontId="0" fillId="0" borderId="0" xfId="0" applyNumberFormat="1" applyFont="1" applyAlignment="1">
      <alignment horizontal="left"/>
    </xf>
    <xf numFmtId="0" fontId="0" fillId="0" borderId="2" xfId="0" applyBorder="1" applyAlignment="1">
      <alignment horizontal="right"/>
    </xf>
    <xf numFmtId="1" fontId="0" fillId="0" borderId="0" xfId="0" applyNumberFormat="1" applyFont="1" applyBorder="1" applyAlignment="1" quotePrefix="1">
      <alignment/>
    </xf>
    <xf numFmtId="1" fontId="0" fillId="0" borderId="1" xfId="0" applyNumberFormat="1" applyFont="1" applyBorder="1" applyAlignment="1" quotePrefix="1">
      <alignment/>
    </xf>
    <xf numFmtId="173" fontId="0" fillId="0" borderId="1" xfId="0" applyNumberFormat="1" applyFont="1" applyBorder="1" applyAlignment="1">
      <alignment horizontal="left"/>
    </xf>
    <xf numFmtId="1" fontId="0" fillId="0" borderId="1" xfId="0" applyNumberFormat="1" applyFont="1" applyBorder="1" applyAlignment="1">
      <alignment horizontal="right"/>
    </xf>
    <xf numFmtId="1" fontId="0" fillId="0" borderId="1" xfId="0" applyNumberFormat="1" applyFont="1" applyBorder="1" applyAlignment="1" quotePrefix="1">
      <alignment horizontal="right"/>
    </xf>
    <xf numFmtId="0" fontId="0" fillId="0" borderId="1" xfId="0" applyBorder="1" applyAlignment="1" quotePrefix="1">
      <alignment horizontal="right"/>
    </xf>
    <xf numFmtId="0" fontId="2" fillId="0" borderId="2" xfId="0" applyFont="1" applyBorder="1" applyAlignment="1" quotePrefix="1">
      <alignment/>
    </xf>
    <xf numFmtId="0" fontId="0" fillId="0" borderId="0" xfId="0" applyFont="1" applyBorder="1" applyAlignment="1">
      <alignment/>
    </xf>
    <xf numFmtId="0" fontId="0" fillId="0" borderId="3" xfId="0" applyFont="1" applyBorder="1" applyAlignment="1">
      <alignment horizontal="right"/>
    </xf>
    <xf numFmtId="176" fontId="0" fillId="0" borderId="0" xfId="0" applyNumberFormat="1" applyFont="1" applyBorder="1" applyAlignment="1">
      <alignment horizontal="left"/>
    </xf>
    <xf numFmtId="2" fontId="0" fillId="0" borderId="0" xfId="0" applyNumberFormat="1" applyFont="1" applyBorder="1" applyAlignment="1">
      <alignment horizontal="right" vertical="top"/>
    </xf>
    <xf numFmtId="0" fontId="0" fillId="0" borderId="0" xfId="0" applyFont="1" applyAlignment="1" quotePrefix="1">
      <alignment horizontal="center"/>
    </xf>
    <xf numFmtId="0" fontId="0" fillId="0" borderId="0" xfId="0" applyFont="1" applyAlignment="1" quotePrefix="1">
      <alignment horizontal="right"/>
    </xf>
    <xf numFmtId="0" fontId="0" fillId="0" borderId="0" xfId="0" applyFont="1" applyBorder="1" applyAlignment="1" quotePrefix="1">
      <alignment horizontal="right"/>
    </xf>
    <xf numFmtId="0" fontId="0" fillId="0" borderId="0" xfId="0" applyNumberFormat="1" applyFont="1" applyBorder="1" applyAlignment="1" quotePrefix="1">
      <alignment horizontal="center"/>
    </xf>
    <xf numFmtId="0" fontId="0" fillId="0" borderId="0" xfId="0" applyNumberFormat="1" applyFont="1" applyAlignment="1" quotePrefix="1">
      <alignment horizontal="center"/>
    </xf>
    <xf numFmtId="0" fontId="0" fillId="0" borderId="1" xfId="0" applyBorder="1" applyAlignment="1">
      <alignment/>
    </xf>
    <xf numFmtId="0" fontId="0" fillId="0" borderId="1" xfId="0" applyFont="1" applyBorder="1" applyAlignment="1">
      <alignment/>
    </xf>
    <xf numFmtId="0" fontId="0" fillId="0" borderId="0" xfId="0" applyFont="1" applyBorder="1" applyAlignment="1">
      <alignment/>
    </xf>
    <xf numFmtId="0" fontId="0" fillId="0" borderId="0" xfId="0" applyNumberFormat="1" applyFont="1" applyAlignment="1">
      <alignment/>
    </xf>
    <xf numFmtId="0" fontId="0" fillId="0" borderId="0" xfId="0" applyNumberFormat="1" applyFont="1" applyAlignment="1" quotePrefix="1">
      <alignment/>
    </xf>
    <xf numFmtId="0" fontId="5" fillId="0" borderId="1" xfId="0" applyNumberFormat="1" applyFont="1" applyBorder="1" applyAlignment="1">
      <alignment vertical="top"/>
    </xf>
    <xf numFmtId="0" fontId="0" fillId="0" borderId="1" xfId="0" applyNumberFormat="1" applyFont="1" applyBorder="1" applyAlignment="1">
      <alignment vertical="center"/>
    </xf>
    <xf numFmtId="0" fontId="0" fillId="0" borderId="1" xfId="0" applyNumberFormat="1" applyFont="1" applyBorder="1" applyAlignment="1">
      <alignment/>
    </xf>
    <xf numFmtId="0" fontId="0" fillId="0" borderId="3" xfId="0" applyNumberFormat="1" applyFont="1" applyBorder="1" applyAlignment="1">
      <alignment vertical="top"/>
    </xf>
    <xf numFmtId="0" fontId="0" fillId="0" borderId="2" xfId="0" applyNumberFormat="1" applyFont="1" applyBorder="1" applyAlignment="1">
      <alignment horizontal="right" vertical="top"/>
    </xf>
    <xf numFmtId="0" fontId="0" fillId="0" borderId="0" xfId="0" applyNumberFormat="1" applyFont="1" applyBorder="1" applyAlignment="1">
      <alignment/>
    </xf>
    <xf numFmtId="0" fontId="0" fillId="0" borderId="0" xfId="0" applyNumberFormat="1" applyFont="1" applyBorder="1" applyAlignment="1" quotePrefix="1">
      <alignment/>
    </xf>
    <xf numFmtId="2" fontId="0" fillId="0" borderId="0" xfId="0" applyNumberFormat="1" applyFont="1" applyBorder="1" applyAlignment="1">
      <alignment horizontal="right"/>
    </xf>
    <xf numFmtId="0" fontId="0" fillId="0" borderId="0" xfId="0" applyNumberFormat="1" applyFont="1" applyBorder="1" applyAlignment="1">
      <alignment horizontal="right" vertical="top"/>
    </xf>
    <xf numFmtId="0" fontId="0" fillId="0" borderId="1" xfId="0" applyFont="1" applyBorder="1" applyAlignment="1">
      <alignment/>
    </xf>
    <xf numFmtId="2" fontId="0" fillId="0" borderId="1" xfId="0" applyNumberFormat="1" applyFont="1" applyBorder="1" applyAlignment="1">
      <alignment horizontal="right"/>
    </xf>
    <xf numFmtId="0" fontId="0" fillId="0" borderId="0" xfId="0" applyFont="1" applyAlignment="1">
      <alignment horizontal="center"/>
    </xf>
    <xf numFmtId="0" fontId="3" fillId="0" borderId="0" xfId="0" applyFont="1" applyAlignment="1">
      <alignment horizontal="center"/>
    </xf>
    <xf numFmtId="0" fontId="0" fillId="0" borderId="0" xfId="0" applyNumberFormat="1" applyFont="1" applyAlignment="1">
      <alignment horizontal="right"/>
    </xf>
    <xf numFmtId="0" fontId="0" fillId="0" borderId="0" xfId="0" applyNumberFormat="1" applyFont="1" applyAlignment="1" quotePrefix="1">
      <alignment horizontal="right"/>
    </xf>
    <xf numFmtId="0" fontId="0" fillId="0" borderId="0" xfId="0" applyNumberFormat="1" applyFont="1" applyBorder="1" applyAlignment="1" quotePrefix="1">
      <alignment horizontal="left"/>
    </xf>
    <xf numFmtId="0" fontId="0" fillId="0" borderId="0" xfId="0" applyFont="1" applyBorder="1" applyAlignment="1" quotePrefix="1">
      <alignment horizontal="center"/>
    </xf>
    <xf numFmtId="0" fontId="0" fillId="0" borderId="1" xfId="0" applyFont="1" applyBorder="1" applyAlignment="1" quotePrefix="1">
      <alignment horizontal="center"/>
    </xf>
    <xf numFmtId="176" fontId="0" fillId="0" borderId="2" xfId="0" applyNumberFormat="1" applyBorder="1" applyAlignment="1">
      <alignment horizontal="center"/>
    </xf>
    <xf numFmtId="1" fontId="0" fillId="0" borderId="0" xfId="0" applyNumberFormat="1" applyFont="1" applyBorder="1" applyAlignment="1">
      <alignment/>
    </xf>
    <xf numFmtId="1" fontId="0" fillId="0" borderId="3" xfId="0" applyNumberFormat="1" applyFont="1" applyBorder="1" applyAlignment="1">
      <alignment horizontal="right"/>
    </xf>
    <xf numFmtId="4" fontId="0" fillId="0" borderId="1" xfId="0" applyNumberFormat="1" applyBorder="1" applyAlignment="1">
      <alignment/>
    </xf>
    <xf numFmtId="0" fontId="0" fillId="0" borderId="0" xfId="0" applyFont="1" applyAlignment="1">
      <alignment/>
    </xf>
    <xf numFmtId="1" fontId="0" fillId="0" borderId="1" xfId="0" applyNumberFormat="1" applyFont="1" applyBorder="1" applyAlignment="1">
      <alignment vertical="center"/>
    </xf>
    <xf numFmtId="0" fontId="0" fillId="0" borderId="3" xfId="0" applyNumberFormat="1" applyFont="1" applyBorder="1" applyAlignment="1">
      <alignment horizontal="right" vertical="top"/>
    </xf>
    <xf numFmtId="2" fontId="9" fillId="0" borderId="0" xfId="0" applyNumberFormat="1" applyFont="1" applyBorder="1" applyAlignment="1">
      <alignment/>
    </xf>
    <xf numFmtId="0" fontId="0" fillId="0" borderId="2" xfId="0" applyFont="1" applyBorder="1" applyAlignment="1">
      <alignment horizontal="right"/>
    </xf>
    <xf numFmtId="176" fontId="0" fillId="0" borderId="3" xfId="0" applyNumberFormat="1" applyFont="1" applyBorder="1" applyAlignment="1">
      <alignment horizontal="center"/>
    </xf>
    <xf numFmtId="176" fontId="0" fillId="0" borderId="2" xfId="0" applyNumberFormat="1" applyFont="1" applyBorder="1" applyAlignment="1">
      <alignment horizontal="center"/>
    </xf>
    <xf numFmtId="4" fontId="0" fillId="0" borderId="1" xfId="0" applyNumberFormat="1" applyFont="1" applyBorder="1" applyAlignment="1">
      <alignment horizontal="right"/>
    </xf>
    <xf numFmtId="0" fontId="0" fillId="0" borderId="1" xfId="0" applyFont="1" applyBorder="1" applyAlignment="1">
      <alignment horizontal="right"/>
    </xf>
    <xf numFmtId="2" fontId="0" fillId="0" borderId="0" xfId="0" applyNumberFormat="1" applyFont="1" applyAlignment="1">
      <alignment/>
    </xf>
    <xf numFmtId="2" fontId="0" fillId="0" borderId="1" xfId="0" applyNumberFormat="1" applyFont="1" applyBorder="1" applyAlignment="1" quotePrefix="1">
      <alignment horizontal="center"/>
    </xf>
    <xf numFmtId="2" fontId="0" fillId="0" borderId="0" xfId="0" applyNumberFormat="1" applyFont="1" applyAlignment="1">
      <alignment horizontal="right"/>
    </xf>
    <xf numFmtId="4" fontId="0" fillId="0" borderId="0" xfId="0" applyNumberFormat="1" applyFont="1" applyFill="1" applyBorder="1" applyAlignment="1">
      <alignment horizontal="right"/>
    </xf>
    <xf numFmtId="4" fontId="0" fillId="0" borderId="0" xfId="0" applyNumberFormat="1" applyFont="1" applyBorder="1" applyAlignment="1">
      <alignment horizontal="right"/>
    </xf>
    <xf numFmtId="0" fontId="0" fillId="0" borderId="0" xfId="0" applyFill="1" applyBorder="1" applyAlignment="1">
      <alignment/>
    </xf>
    <xf numFmtId="0" fontId="0" fillId="0" borderId="0" xfId="0" applyFont="1" applyBorder="1" applyAlignment="1">
      <alignment horizontal="fill" vertical="top"/>
    </xf>
    <xf numFmtId="0" fontId="0" fillId="0" borderId="0" xfId="0" applyBorder="1" applyAlignment="1">
      <alignment/>
    </xf>
    <xf numFmtId="2" fontId="0" fillId="0" borderId="0" xfId="0" applyNumberFormat="1" applyBorder="1" applyAlignment="1">
      <alignment/>
    </xf>
    <xf numFmtId="2" fontId="0" fillId="0" borderId="0" xfId="0" applyNumberFormat="1" applyFont="1" applyBorder="1" applyAlignment="1">
      <alignment/>
    </xf>
    <xf numFmtId="2" fontId="0" fillId="0" borderId="1" xfId="0" applyNumberFormat="1" applyFont="1" applyBorder="1" applyAlignment="1">
      <alignment/>
    </xf>
    <xf numFmtId="0" fontId="0" fillId="0" borderId="0" xfId="0" applyFont="1" applyBorder="1" applyAlignment="1">
      <alignment horizontal="left"/>
    </xf>
    <xf numFmtId="0" fontId="1" fillId="0" borderId="0" xfId="0" applyFont="1" applyBorder="1" applyAlignment="1">
      <alignment/>
    </xf>
    <xf numFmtId="2" fontId="1" fillId="0" borderId="0" xfId="0" applyNumberFormat="1" applyFont="1" applyBorder="1" applyAlignment="1">
      <alignment/>
    </xf>
    <xf numFmtId="0" fontId="1" fillId="0" borderId="0" xfId="0" applyFont="1" applyBorder="1" applyAlignment="1" quotePrefix="1">
      <alignment/>
    </xf>
    <xf numFmtId="2" fontId="0" fillId="0" borderId="2" xfId="0" applyNumberFormat="1" applyFont="1" applyBorder="1" applyAlignment="1">
      <alignment horizontal="right" vertical="top"/>
    </xf>
    <xf numFmtId="2" fontId="0" fillId="0" borderId="0" xfId="0" applyNumberFormat="1" applyFont="1" applyAlignment="1" quotePrefix="1">
      <alignment/>
    </xf>
    <xf numFmtId="2" fontId="0" fillId="0" borderId="0" xfId="0" applyNumberFormat="1" applyFont="1" applyBorder="1" applyAlignment="1" quotePrefix="1">
      <alignment/>
    </xf>
    <xf numFmtId="0" fontId="0" fillId="0" borderId="2" xfId="0" applyNumberFormat="1" applyFont="1" applyBorder="1" applyAlignment="1">
      <alignment vertical="top"/>
    </xf>
    <xf numFmtId="0" fontId="0" fillId="0" borderId="2" xfId="0" applyFont="1" applyBorder="1" applyAlignment="1">
      <alignment/>
    </xf>
    <xf numFmtId="1" fontId="0" fillId="0" borderId="0" xfId="0" applyNumberFormat="1" applyFont="1" applyBorder="1" applyAlignment="1">
      <alignment horizontal="right"/>
    </xf>
    <xf numFmtId="0" fontId="0" fillId="0" borderId="2" xfId="0" applyNumberFormat="1" applyFont="1" applyBorder="1" applyAlignment="1">
      <alignment/>
    </xf>
    <xf numFmtId="0" fontId="3" fillId="0" borderId="2" xfId="0" applyFont="1" applyBorder="1" applyAlignment="1">
      <alignment/>
    </xf>
    <xf numFmtId="0" fontId="0" fillId="2" borderId="3" xfId="0" applyFont="1" applyFill="1" applyBorder="1" applyAlignment="1">
      <alignment/>
    </xf>
    <xf numFmtId="15" fontId="0" fillId="2" borderId="3" xfId="0" applyNumberFormat="1" applyFont="1" applyFill="1" applyBorder="1" applyAlignment="1">
      <alignment/>
    </xf>
    <xf numFmtId="176" fontId="0" fillId="0" borderId="0" xfId="0" applyNumberFormat="1" applyFont="1" applyAlignment="1">
      <alignment/>
    </xf>
    <xf numFmtId="4" fontId="0" fillId="0" borderId="0" xfId="0" applyNumberFormat="1" applyFont="1" applyBorder="1" applyAlignment="1">
      <alignment horizontal="right" wrapText="1"/>
    </xf>
    <xf numFmtId="0" fontId="0" fillId="0" borderId="0" xfId="0" applyFont="1" applyAlignment="1" quotePrefix="1">
      <alignment/>
    </xf>
    <xf numFmtId="0" fontId="0" fillId="0" borderId="0" xfId="0" applyNumberFormat="1" applyFont="1" applyBorder="1" applyAlignment="1">
      <alignment/>
    </xf>
    <xf numFmtId="0" fontId="0" fillId="0" borderId="0" xfId="0" applyNumberFormat="1" applyFont="1" applyBorder="1" applyAlignment="1" quotePrefix="1">
      <alignment/>
    </xf>
    <xf numFmtId="0" fontId="0" fillId="0" borderId="0" xfId="0" applyNumberFormat="1" applyFont="1" applyAlignment="1" quotePrefix="1">
      <alignment/>
    </xf>
    <xf numFmtId="1" fontId="0" fillId="0" borderId="0" xfId="0" applyNumberFormat="1" applyFont="1" applyBorder="1" applyAlignment="1">
      <alignment/>
    </xf>
    <xf numFmtId="1" fontId="0" fillId="0" borderId="0" xfId="0" applyNumberFormat="1" applyFont="1" applyFill="1" applyBorder="1" applyAlignment="1">
      <alignment/>
    </xf>
    <xf numFmtId="2" fontId="0" fillId="0" borderId="2" xfId="0" applyNumberFormat="1" applyFont="1" applyBorder="1" applyAlignment="1">
      <alignment horizontal="right"/>
    </xf>
    <xf numFmtId="1" fontId="0" fillId="0" borderId="1" xfId="0" applyNumberFormat="1" applyFont="1" applyBorder="1" applyAlignment="1">
      <alignment horizontal="right"/>
    </xf>
    <xf numFmtId="16" fontId="5" fillId="0" borderId="1" xfId="0" applyNumberFormat="1" applyFont="1" applyFill="1" applyBorder="1" applyAlignment="1">
      <alignment/>
    </xf>
    <xf numFmtId="176" fontId="0" fillId="0" borderId="3" xfId="0" applyNumberFormat="1" applyFill="1" applyBorder="1" applyAlignment="1">
      <alignment/>
    </xf>
    <xf numFmtId="1" fontId="0" fillId="0" borderId="1" xfId="0" applyNumberFormat="1" applyFont="1" applyBorder="1" applyAlignment="1">
      <alignment/>
    </xf>
    <xf numFmtId="1" fontId="0" fillId="0" borderId="0" xfId="0" applyNumberFormat="1" applyBorder="1" applyAlignment="1">
      <alignment/>
    </xf>
    <xf numFmtId="2" fontId="0" fillId="0" borderId="0" xfId="0" applyNumberFormat="1" applyBorder="1" applyAlignment="1">
      <alignment/>
    </xf>
    <xf numFmtId="0" fontId="3" fillId="0" borderId="0" xfId="0" applyFont="1" applyBorder="1" applyAlignment="1">
      <alignment/>
    </xf>
    <xf numFmtId="0" fontId="0" fillId="0" borderId="1" xfId="0" applyFont="1" applyBorder="1" applyAlignment="1">
      <alignment/>
    </xf>
    <xf numFmtId="2" fontId="0" fillId="0" borderId="1" xfId="0" applyNumberFormat="1" applyFont="1" applyBorder="1" applyAlignment="1">
      <alignment/>
    </xf>
    <xf numFmtId="0" fontId="0" fillId="0" borderId="1" xfId="0" applyNumberFormat="1" applyFont="1" applyBorder="1" applyAlignment="1" quotePrefix="1">
      <alignment/>
    </xf>
    <xf numFmtId="4" fontId="0" fillId="0" borderId="0" xfId="0" applyNumberFormat="1" applyFont="1" applyFill="1" applyBorder="1" applyAlignment="1">
      <alignment/>
    </xf>
    <xf numFmtId="0" fontId="0" fillId="0" borderId="0" xfId="0" applyNumberFormat="1" applyFont="1" applyAlignment="1">
      <alignment/>
    </xf>
    <xf numFmtId="4" fontId="0" fillId="0" borderId="0" xfId="0" applyNumberFormat="1" applyFont="1" applyBorder="1" applyAlignment="1">
      <alignment/>
    </xf>
    <xf numFmtId="0" fontId="5" fillId="0" borderId="0" xfId="0" applyNumberFormat="1" applyFont="1" applyAlignment="1">
      <alignment/>
    </xf>
    <xf numFmtId="0" fontId="5" fillId="0" borderId="0" xfId="0" applyFont="1" applyAlignment="1">
      <alignment/>
    </xf>
    <xf numFmtId="0" fontId="0" fillId="0" borderId="1" xfId="0" applyNumberFormat="1" applyFont="1" applyBorder="1" applyAlignment="1">
      <alignment/>
    </xf>
    <xf numFmtId="0" fontId="8" fillId="0" borderId="3" xfId="0" applyNumberFormat="1" applyFont="1" applyBorder="1" applyAlignment="1">
      <alignment/>
    </xf>
    <xf numFmtId="0" fontId="0" fillId="0" borderId="3" xfId="0" applyNumberFormat="1" applyFont="1" applyBorder="1" applyAlignment="1">
      <alignment/>
    </xf>
    <xf numFmtId="0" fontId="0" fillId="0" borderId="0" xfId="0" applyFont="1" applyBorder="1" applyAlignment="1">
      <alignment horizontal="justify" vertical="top" wrapText="1"/>
    </xf>
    <xf numFmtId="0" fontId="0" fillId="0" borderId="0" xfId="0" applyNumberFormat="1" applyFont="1" applyAlignment="1">
      <alignment wrapText="1"/>
    </xf>
    <xf numFmtId="0" fontId="0" fillId="0" borderId="0" xfId="0" applyNumberFormat="1" applyFont="1" applyAlignment="1">
      <alignment horizontal="left"/>
    </xf>
    <xf numFmtId="0" fontId="0" fillId="0" borderId="0" xfId="0" applyNumberFormat="1" applyFont="1" applyAlignment="1">
      <alignment horizontal="left" wrapText="1"/>
    </xf>
    <xf numFmtId="0" fontId="0" fillId="0" borderId="0" xfId="0" applyNumberFormat="1" applyFont="1" applyAlignment="1">
      <alignment horizontal="justify"/>
    </xf>
    <xf numFmtId="0" fontId="0" fillId="0" borderId="1" xfId="0" applyFont="1" applyBorder="1" applyAlignment="1">
      <alignment horizontal="justify" vertical="top" wrapText="1"/>
    </xf>
    <xf numFmtId="0" fontId="0" fillId="0" borderId="0" xfId="0" applyNumberFormat="1" applyFont="1" applyBorder="1" applyAlignment="1">
      <alignment horizontal="right" vertical="top" wrapText="1"/>
    </xf>
    <xf numFmtId="0" fontId="0" fillId="0" borderId="0" xfId="0" applyFont="1" applyBorder="1" applyAlignment="1">
      <alignment horizontal="right" vertical="top" wrapText="1"/>
    </xf>
    <xf numFmtId="0" fontId="3" fillId="0" borderId="3" xfId="0" applyFont="1" applyBorder="1" applyAlignment="1">
      <alignment/>
    </xf>
    <xf numFmtId="0" fontId="3" fillId="0" borderId="0" xfId="0" applyNumberFormat="1" applyFont="1" applyBorder="1" applyAlignment="1">
      <alignment/>
    </xf>
    <xf numFmtId="176" fontId="0" fillId="0" borderId="2" xfId="0" applyNumberFormat="1" applyBorder="1" applyAlignment="1">
      <alignment horizontal="right"/>
    </xf>
    <xf numFmtId="176" fontId="0" fillId="0" borderId="2" xfId="0" applyNumberFormat="1" applyFont="1" applyBorder="1" applyAlignment="1">
      <alignment/>
    </xf>
    <xf numFmtId="0" fontId="0" fillId="0" borderId="2" xfId="0" applyFont="1" applyBorder="1" applyAlignment="1" quotePrefix="1">
      <alignment/>
    </xf>
    <xf numFmtId="1" fontId="0" fillId="0" borderId="2" xfId="0" applyNumberFormat="1" applyFont="1" applyBorder="1" applyAlignment="1">
      <alignment horizontal="right"/>
    </xf>
    <xf numFmtId="176" fontId="0" fillId="0" borderId="3" xfId="0" applyNumberFormat="1" applyBorder="1" applyAlignment="1">
      <alignment/>
    </xf>
    <xf numFmtId="0" fontId="0" fillId="0" borderId="0" xfId="0" applyFont="1" applyBorder="1" applyAlignment="1">
      <alignment/>
    </xf>
    <xf numFmtId="1" fontId="0" fillId="0" borderId="1" xfId="0" applyNumberFormat="1" applyFont="1" applyBorder="1" applyAlignment="1">
      <alignment/>
    </xf>
    <xf numFmtId="0" fontId="3" fillId="2" borderId="3" xfId="0" applyFont="1" applyFill="1" applyBorder="1" applyAlignment="1">
      <alignment/>
    </xf>
    <xf numFmtId="1" fontId="0" fillId="0" borderId="3" xfId="0" applyNumberFormat="1" applyFont="1" applyBorder="1" applyAlignment="1">
      <alignment/>
    </xf>
    <xf numFmtId="176" fontId="0" fillId="0" borderId="0" xfId="0" applyNumberFormat="1" applyFont="1" applyBorder="1" applyAlignment="1">
      <alignment/>
    </xf>
    <xf numFmtId="2" fontId="0" fillId="0" borderId="0" xfId="0" applyNumberFormat="1" applyFont="1" applyBorder="1" applyAlignment="1">
      <alignment horizontal="right"/>
    </xf>
    <xf numFmtId="4" fontId="0" fillId="0" borderId="0" xfId="0" applyNumberFormat="1" applyBorder="1" applyAlignment="1">
      <alignment/>
    </xf>
    <xf numFmtId="0" fontId="0" fillId="0" borderId="0" xfId="0" applyFont="1" applyBorder="1" applyAlignment="1">
      <alignment wrapText="1"/>
    </xf>
    <xf numFmtId="0" fontId="0" fillId="0" borderId="0" xfId="0" applyFont="1" applyAlignment="1">
      <alignment wrapText="1"/>
    </xf>
    <xf numFmtId="2" fontId="0" fillId="0" borderId="0" xfId="0" applyNumberFormat="1" applyFont="1" applyBorder="1" applyAlignment="1">
      <alignment/>
    </xf>
    <xf numFmtId="0" fontId="3" fillId="0" borderId="3" xfId="0" applyFont="1" applyBorder="1" applyAlignment="1" quotePrefix="1">
      <alignment/>
    </xf>
    <xf numFmtId="0" fontId="0" fillId="0" borderId="3" xfId="0" applyFont="1" applyBorder="1" applyAlignment="1" quotePrefix="1">
      <alignment/>
    </xf>
    <xf numFmtId="0" fontId="0" fillId="0" borderId="3" xfId="0" applyFont="1" applyBorder="1" applyAlignment="1">
      <alignment wrapText="1"/>
    </xf>
    <xf numFmtId="2" fontId="0" fillId="0" borderId="0" xfId="0" applyNumberFormat="1" applyFont="1" applyBorder="1" applyAlignment="1">
      <alignment horizontal="right" vertical="top" wrapText="1"/>
    </xf>
    <xf numFmtId="0" fontId="0" fillId="0" borderId="0" xfId="0" applyFont="1" applyBorder="1" applyAlignment="1">
      <alignment vertical="top" wrapText="1"/>
    </xf>
    <xf numFmtId="0" fontId="0" fillId="0" borderId="1" xfId="0" applyFont="1" applyBorder="1" applyAlignment="1">
      <alignment horizontal="right" vertical="top" wrapText="1"/>
    </xf>
    <xf numFmtId="0" fontId="0" fillId="0" borderId="3" xfId="0" applyFont="1" applyBorder="1" applyAlignment="1">
      <alignment/>
    </xf>
    <xf numFmtId="0" fontId="0" fillId="0" borderId="0" xfId="0" applyFont="1" applyFill="1" applyAlignment="1">
      <alignment/>
    </xf>
    <xf numFmtId="15" fontId="0" fillId="0" borderId="3" xfId="0" applyNumberFormat="1" applyFont="1" applyBorder="1" applyAlignment="1">
      <alignment/>
    </xf>
    <xf numFmtId="4" fontId="0" fillId="0" borderId="0" xfId="21" applyNumberFormat="1" applyFont="1" applyBorder="1" applyAlignment="1">
      <alignment horizontal="right" wrapText="1"/>
      <protection/>
    </xf>
    <xf numFmtId="4" fontId="11" fillId="0" borderId="0" xfId="0" applyNumberFormat="1" applyFont="1" applyBorder="1" applyAlignment="1">
      <alignment/>
    </xf>
    <xf numFmtId="0" fontId="0" fillId="0" borderId="0" xfId="0" applyFont="1" applyAlignment="1">
      <alignment vertical="top" wrapText="1"/>
    </xf>
    <xf numFmtId="0" fontId="0" fillId="0" borderId="0" xfId="0" applyBorder="1" applyAlignment="1">
      <alignment vertical="top" wrapText="1"/>
    </xf>
    <xf numFmtId="15" fontId="0" fillId="0" borderId="1" xfId="0" applyNumberFormat="1" applyFont="1" applyBorder="1" applyAlignment="1">
      <alignment/>
    </xf>
    <xf numFmtId="0" fontId="0" fillId="0" borderId="1" xfId="0" applyFont="1" applyBorder="1" applyAlignment="1">
      <alignment wrapText="1"/>
    </xf>
    <xf numFmtId="0" fontId="2" fillId="0" borderId="0" xfId="0" applyFont="1" applyBorder="1" applyAlignment="1">
      <alignment horizontal="right" vertical="top" wrapText="1"/>
    </xf>
    <xf numFmtId="0" fontId="0" fillId="0" borderId="0" xfId="0" applyFont="1" applyAlignment="1">
      <alignment horizontal="justify" wrapText="1"/>
    </xf>
    <xf numFmtId="0" fontId="5" fillId="0" borderId="3" xfId="0" applyFont="1" applyBorder="1" applyAlignment="1">
      <alignment/>
    </xf>
    <xf numFmtId="0" fontId="5" fillId="0" borderId="0" xfId="0" applyFont="1" applyAlignment="1">
      <alignment vertical="top" wrapText="1"/>
    </xf>
    <xf numFmtId="0" fontId="0" fillId="0" borderId="3" xfId="0" applyFont="1" applyBorder="1" applyAlignment="1">
      <alignment vertical="top" wrapText="1"/>
    </xf>
    <xf numFmtId="0" fontId="0" fillId="0" borderId="3" xfId="0" applyFont="1" applyBorder="1" applyAlignment="1">
      <alignment horizontal="right" vertical="top" wrapText="1"/>
    </xf>
    <xf numFmtId="2" fontId="0" fillId="0" borderId="1" xfId="0" applyNumberFormat="1" applyFont="1" applyBorder="1" applyAlignment="1">
      <alignment/>
    </xf>
    <xf numFmtId="0" fontId="0" fillId="0" borderId="0" xfId="0" applyFont="1" applyAlignment="1">
      <alignment horizontal="left"/>
    </xf>
    <xf numFmtId="177" fontId="0" fillId="0" borderId="3" xfId="0" applyNumberFormat="1" applyFont="1" applyBorder="1" applyAlignment="1">
      <alignment/>
    </xf>
    <xf numFmtId="2" fontId="0" fillId="0" borderId="3" xfId="0" applyNumberFormat="1" applyFont="1" applyBorder="1" applyAlignment="1">
      <alignment/>
    </xf>
    <xf numFmtId="176" fontId="0" fillId="0" borderId="0" xfId="0" applyNumberFormat="1" applyFont="1" applyFill="1" applyBorder="1" applyAlignment="1">
      <alignment/>
    </xf>
    <xf numFmtId="0" fontId="0" fillId="0" borderId="2" xfId="0" applyNumberFormat="1" applyFont="1" applyBorder="1" applyAlignment="1">
      <alignment/>
    </xf>
    <xf numFmtId="4" fontId="0" fillId="0" borderId="2" xfId="0" applyNumberFormat="1" applyFont="1" applyFill="1" applyBorder="1" applyAlignment="1">
      <alignment horizontal="right" wrapText="1"/>
    </xf>
    <xf numFmtId="4" fontId="0" fillId="0" borderId="2" xfId="0" applyNumberFormat="1" applyFont="1" applyBorder="1" applyAlignment="1">
      <alignment horizontal="right" wrapText="1"/>
    </xf>
    <xf numFmtId="2" fontId="0" fillId="0" borderId="2" xfId="0" applyNumberFormat="1" applyFont="1" applyBorder="1" applyAlignment="1">
      <alignment horizontal="right" wrapText="1"/>
    </xf>
    <xf numFmtId="4" fontId="0" fillId="0" borderId="0" xfId="0" applyNumberFormat="1" applyFont="1" applyFill="1" applyBorder="1" applyAlignment="1">
      <alignment horizontal="right" wrapText="1"/>
    </xf>
    <xf numFmtId="2" fontId="0" fillId="0" borderId="0" xfId="0" applyNumberFormat="1" applyFont="1" applyBorder="1" applyAlignment="1">
      <alignment horizontal="right" wrapText="1"/>
    </xf>
    <xf numFmtId="0" fontId="5" fillId="0" borderId="0" xfId="0" applyNumberFormat="1" applyFont="1" applyBorder="1" applyAlignment="1">
      <alignment/>
    </xf>
    <xf numFmtId="2" fontId="0" fillId="0" borderId="0" xfId="0" applyNumberFormat="1" applyAlignment="1">
      <alignment/>
    </xf>
    <xf numFmtId="0" fontId="0" fillId="0" borderId="1" xfId="0" applyFont="1" applyBorder="1" applyAlignment="1">
      <alignment vertical="top"/>
    </xf>
    <xf numFmtId="2" fontId="0" fillId="0" borderId="0" xfId="0" applyNumberFormat="1" applyFont="1" applyBorder="1" applyAlignment="1">
      <alignment wrapText="1"/>
    </xf>
    <xf numFmtId="2" fontId="0" fillId="0" borderId="0" xfId="0" applyNumberFormat="1" applyFont="1" applyAlignment="1" quotePrefix="1">
      <alignment/>
    </xf>
    <xf numFmtId="0" fontId="5" fillId="0" borderId="2" xfId="0" applyFont="1" applyBorder="1" applyAlignment="1">
      <alignment vertical="top" wrapText="1"/>
    </xf>
    <xf numFmtId="0" fontId="0" fillId="0" borderId="2" xfId="0" applyFont="1" applyBorder="1" applyAlignment="1" quotePrefix="1">
      <alignment horizontal="center"/>
    </xf>
    <xf numFmtId="2" fontId="0" fillId="0" borderId="0" xfId="0" applyNumberFormat="1" applyFont="1" applyAlignment="1">
      <alignment/>
    </xf>
    <xf numFmtId="15" fontId="0" fillId="2" borderId="1" xfId="0" applyNumberFormat="1" applyFont="1" applyFill="1" applyBorder="1" applyAlignment="1">
      <alignment/>
    </xf>
    <xf numFmtId="2" fontId="0" fillId="0" borderId="2" xfId="0" applyNumberFormat="1" applyFont="1" applyBorder="1" applyAlignment="1">
      <alignment/>
    </xf>
    <xf numFmtId="1" fontId="0" fillId="0" borderId="2" xfId="0" applyNumberFormat="1" applyFont="1" applyBorder="1" applyAlignment="1">
      <alignment/>
    </xf>
    <xf numFmtId="174" fontId="0" fillId="0" borderId="1" xfId="0" applyNumberFormat="1" applyFont="1" applyBorder="1" applyAlignment="1">
      <alignment horizontal="right"/>
    </xf>
    <xf numFmtId="1" fontId="0" fillId="0" borderId="1" xfId="0" applyNumberFormat="1" applyFont="1" applyBorder="1" applyAlignment="1">
      <alignment/>
    </xf>
    <xf numFmtId="4" fontId="0" fillId="0" borderId="0" xfId="0" applyNumberFormat="1" applyFont="1" applyFill="1" applyBorder="1" applyAlignment="1" quotePrefix="1">
      <alignment/>
    </xf>
    <xf numFmtId="2" fontId="0" fillId="0" borderId="0" xfId="0" applyNumberFormat="1" applyFont="1" applyBorder="1" applyAlignment="1" quotePrefix="1">
      <alignment/>
    </xf>
    <xf numFmtId="15" fontId="3" fillId="2" borderId="3" xfId="0" applyNumberFormat="1" applyFont="1" applyFill="1" applyBorder="1" applyAlignment="1">
      <alignment/>
    </xf>
    <xf numFmtId="0" fontId="5" fillId="0" borderId="2" xfId="0" applyFont="1" applyBorder="1" applyAlignment="1">
      <alignment/>
    </xf>
    <xf numFmtId="0" fontId="5" fillId="0" borderId="0" xfId="0" applyFont="1" applyBorder="1" applyAlignment="1">
      <alignment/>
    </xf>
    <xf numFmtId="2" fontId="2" fillId="0" borderId="0" xfId="0" applyNumberFormat="1" applyFont="1" applyBorder="1" applyAlignment="1">
      <alignment/>
    </xf>
    <xf numFmtId="176" fontId="0" fillId="0" borderId="0" xfId="0" applyNumberFormat="1" applyFont="1" applyAlignment="1">
      <alignment horizontal="right"/>
    </xf>
    <xf numFmtId="0" fontId="0" fillId="0" borderId="2" xfId="0" applyFont="1" applyBorder="1" applyAlignment="1">
      <alignment horizontal="right" vertical="top"/>
    </xf>
    <xf numFmtId="0" fontId="0" fillId="0" borderId="0" xfId="0" applyFont="1" applyBorder="1" applyAlignment="1">
      <alignment horizontal="right" vertical="top"/>
    </xf>
    <xf numFmtId="0" fontId="0" fillId="0" borderId="1" xfId="0" applyFont="1" applyBorder="1" applyAlignment="1">
      <alignment horizontal="right" vertical="top"/>
    </xf>
    <xf numFmtId="0" fontId="0" fillId="0" borderId="0" xfId="0" applyFont="1" applyAlignment="1">
      <alignment horizontal="right" wrapText="1"/>
    </xf>
    <xf numFmtId="1" fontId="3" fillId="0" borderId="0" xfId="0" applyNumberFormat="1" applyFont="1" applyBorder="1" applyAlignment="1">
      <alignment/>
    </xf>
    <xf numFmtId="0" fontId="2" fillId="0" borderId="2" xfId="0" applyFont="1" applyBorder="1" applyAlignment="1">
      <alignment horizontal="right" vertical="top" wrapText="1"/>
    </xf>
    <xf numFmtId="15" fontId="3" fillId="2" borderId="3" xfId="0" applyNumberFormat="1" applyFont="1" applyFill="1" applyBorder="1" applyAlignment="1">
      <alignment horizontal="center"/>
    </xf>
    <xf numFmtId="0" fontId="0" fillId="0" borderId="2" xfId="0" applyFont="1" applyBorder="1" applyAlignment="1">
      <alignment wrapText="1"/>
    </xf>
    <xf numFmtId="0" fontId="0" fillId="0" borderId="4" xfId="0" applyBorder="1" applyAlignment="1">
      <alignment/>
    </xf>
    <xf numFmtId="0" fontId="6" fillId="0" borderId="0" xfId="20" applyAlignment="1">
      <alignment/>
    </xf>
    <xf numFmtId="0" fontId="0" fillId="0" borderId="5" xfId="0" applyBorder="1" applyAlignment="1">
      <alignment/>
    </xf>
    <xf numFmtId="0" fontId="5" fillId="0" borderId="5" xfId="0" applyFont="1" applyBorder="1" applyAlignment="1">
      <alignment vertical="top" wrapText="1"/>
    </xf>
    <xf numFmtId="0" fontId="0" fillId="0" borderId="0" xfId="0" applyAlignment="1">
      <alignment wrapText="1"/>
    </xf>
    <xf numFmtId="176" fontId="2" fillId="0" borderId="0" xfId="0" applyNumberFormat="1" applyFont="1" applyBorder="1" applyAlignment="1">
      <alignment/>
    </xf>
    <xf numFmtId="176" fontId="2" fillId="0" borderId="0" xfId="0" applyNumberFormat="1" applyFont="1" applyBorder="1" applyAlignment="1" quotePrefix="1">
      <alignment horizontal="right"/>
    </xf>
    <xf numFmtId="176" fontId="2" fillId="0" borderId="0" xfId="0" applyNumberFormat="1" applyFont="1" applyBorder="1" applyAlignment="1">
      <alignment horizontal="right"/>
    </xf>
    <xf numFmtId="176" fontId="2" fillId="0" borderId="0" xfId="0" applyNumberFormat="1" applyFont="1" applyFill="1" applyBorder="1" applyAlignment="1">
      <alignment/>
    </xf>
    <xf numFmtId="0" fontId="0" fillId="0" borderId="1" xfId="0" applyFont="1" applyBorder="1" applyAlignment="1" quotePrefix="1">
      <alignment horizontal="right"/>
    </xf>
    <xf numFmtId="0" fontId="0" fillId="0" borderId="2" xfId="0" applyFont="1" applyBorder="1" applyAlignment="1">
      <alignment/>
    </xf>
    <xf numFmtId="0" fontId="0" fillId="0" borderId="2" xfId="0" applyBorder="1" applyAlignment="1">
      <alignment horizontal="center"/>
    </xf>
    <xf numFmtId="0" fontId="2" fillId="0" borderId="2" xfId="0" applyFont="1" applyBorder="1" applyAlignment="1">
      <alignment horizontal="center"/>
    </xf>
    <xf numFmtId="0" fontId="0" fillId="0" borderId="3" xfId="0" applyBorder="1" applyAlignment="1">
      <alignment horizontal="center"/>
    </xf>
    <xf numFmtId="0" fontId="0" fillId="0" borderId="1" xfId="0" applyBorder="1" applyAlignment="1">
      <alignment horizontal="center"/>
    </xf>
    <xf numFmtId="0" fontId="0" fillId="0" borderId="0" xfId="0" applyAlignment="1">
      <alignment horizontal="center"/>
    </xf>
    <xf numFmtId="0" fontId="0" fillId="0" borderId="0" xfId="0" applyBorder="1" applyAlignment="1">
      <alignment horizontal="center"/>
    </xf>
    <xf numFmtId="0" fontId="0" fillId="0" borderId="0" xfId="0" applyFont="1" applyBorder="1" applyAlignment="1">
      <alignment horizontal="center"/>
    </xf>
    <xf numFmtId="0" fontId="0" fillId="0" borderId="0" xfId="0" applyBorder="1" applyAlignment="1" quotePrefix="1">
      <alignment horizontal="center"/>
    </xf>
    <xf numFmtId="16" fontId="0" fillId="0" borderId="3" xfId="0" applyNumberFormat="1" applyBorder="1" applyAlignment="1" quotePrefix="1">
      <alignment horizontal="center"/>
    </xf>
    <xf numFmtId="0" fontId="2" fillId="0" borderId="3" xfId="0" applyFont="1" applyBorder="1" applyAlignment="1">
      <alignment horizontal="center"/>
    </xf>
    <xf numFmtId="0" fontId="2" fillId="0" borderId="0" xfId="0" applyFont="1" applyAlignment="1">
      <alignment horizontal="center"/>
    </xf>
    <xf numFmtId="17" fontId="2" fillId="0" borderId="2" xfId="0" applyNumberFormat="1" applyFont="1" applyBorder="1" applyAlignment="1" quotePrefix="1">
      <alignment horizontal="center"/>
    </xf>
    <xf numFmtId="17" fontId="2" fillId="0" borderId="2" xfId="0" applyNumberFormat="1" applyFont="1" applyBorder="1" applyAlignment="1">
      <alignment horizontal="center"/>
    </xf>
    <xf numFmtId="0" fontId="0" fillId="0" borderId="2" xfId="0" applyBorder="1" applyAlignment="1">
      <alignment horizontal="left"/>
    </xf>
    <xf numFmtId="0" fontId="0" fillId="0" borderId="1" xfId="0" applyBorder="1" applyAlignment="1">
      <alignment horizontal="left"/>
    </xf>
    <xf numFmtId="0" fontId="0" fillId="0" borderId="3" xfId="0" applyFont="1" applyBorder="1" applyAlignment="1">
      <alignment horizontal="center"/>
    </xf>
    <xf numFmtId="0" fontId="0" fillId="0" borderId="0" xfId="0" applyFont="1" applyAlignment="1">
      <alignment vertical="top" wrapText="1"/>
    </xf>
    <xf numFmtId="0" fontId="0" fillId="0" borderId="0" xfId="0" applyAlignment="1">
      <alignment vertical="top" wrapText="1"/>
    </xf>
    <xf numFmtId="0" fontId="0" fillId="0" borderId="0" xfId="0" applyFont="1" applyAlignment="1">
      <alignment wrapText="1"/>
    </xf>
    <xf numFmtId="0" fontId="9" fillId="0" borderId="0" xfId="0" applyFont="1" applyAlignment="1">
      <alignment wrapText="1"/>
    </xf>
    <xf numFmtId="0" fontId="9" fillId="0" borderId="0" xfId="0" applyFont="1" applyAlignment="1">
      <alignment wrapText="1"/>
    </xf>
    <xf numFmtId="0" fontId="12" fillId="0" borderId="0" xfId="0" applyFont="1" applyAlignment="1">
      <alignment horizontal="center"/>
    </xf>
    <xf numFmtId="0" fontId="12" fillId="0" borderId="0" xfId="0" applyFont="1" applyAlignment="1">
      <alignment/>
    </xf>
    <xf numFmtId="0" fontId="13" fillId="0" borderId="0" xfId="0" applyFont="1" applyAlignment="1">
      <alignment horizontal="center"/>
    </xf>
    <xf numFmtId="0" fontId="13" fillId="0" borderId="0" xfId="0" applyFont="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HOM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24"/>
  <sheetViews>
    <sheetView tabSelected="1" workbookViewId="0" topLeftCell="A1">
      <selection activeCell="A3" sqref="A3:B3"/>
    </sheetView>
  </sheetViews>
  <sheetFormatPr defaultColWidth="9.140625" defaultRowHeight="12.75"/>
  <cols>
    <col min="2" max="2" width="75.7109375" style="0" customWidth="1"/>
  </cols>
  <sheetData>
    <row r="2" spans="1:6" ht="15.75">
      <c r="A2" s="469" t="s">
        <v>607</v>
      </c>
      <c r="B2" s="469"/>
      <c r="C2" s="470"/>
      <c r="D2" s="470"/>
      <c r="E2" s="470"/>
      <c r="F2" s="470"/>
    </row>
    <row r="3" spans="1:6" ht="12.75">
      <c r="A3" s="471" t="s">
        <v>646</v>
      </c>
      <c r="B3" s="471"/>
      <c r="C3" s="472"/>
      <c r="D3" s="472"/>
      <c r="E3" s="472"/>
      <c r="F3" s="472"/>
    </row>
    <row r="4" spans="1:2" ht="12.75">
      <c r="A4" s="437"/>
      <c r="B4" s="437"/>
    </row>
    <row r="5" spans="1:2" ht="12.75">
      <c r="A5" s="438" t="s">
        <v>608</v>
      </c>
      <c r="B5" s="2" t="s">
        <v>609</v>
      </c>
    </row>
    <row r="6" spans="1:2" ht="12.75">
      <c r="A6" s="438" t="s">
        <v>610</v>
      </c>
      <c r="B6" s="90" t="s">
        <v>611</v>
      </c>
    </row>
    <row r="7" spans="1:2" ht="12.75">
      <c r="A7" s="438" t="s">
        <v>612</v>
      </c>
      <c r="B7" s="255" t="s">
        <v>613</v>
      </c>
    </row>
    <row r="8" spans="1:2" ht="12.75">
      <c r="A8" s="438" t="s">
        <v>614</v>
      </c>
      <c r="B8" s="255" t="s">
        <v>615</v>
      </c>
    </row>
    <row r="9" spans="1:2" ht="12.75">
      <c r="A9" s="438" t="s">
        <v>616</v>
      </c>
      <c r="B9" s="255" t="s">
        <v>617</v>
      </c>
    </row>
    <row r="10" spans="1:2" ht="12.75">
      <c r="A10" s="438" t="s">
        <v>618</v>
      </c>
      <c r="B10" s="255" t="s">
        <v>619</v>
      </c>
    </row>
    <row r="11" spans="1:2" ht="12.75">
      <c r="A11" s="438" t="s">
        <v>620</v>
      </c>
      <c r="B11" s="90" t="s">
        <v>621</v>
      </c>
    </row>
    <row r="12" spans="1:2" ht="12.75">
      <c r="A12" s="438" t="s">
        <v>622</v>
      </c>
      <c r="B12" s="90" t="s">
        <v>623</v>
      </c>
    </row>
    <row r="13" spans="1:2" ht="12.75">
      <c r="A13" s="438" t="s">
        <v>624</v>
      </c>
      <c r="B13" s="90" t="s">
        <v>625</v>
      </c>
    </row>
    <row r="14" spans="1:2" ht="12.75">
      <c r="A14" s="438" t="s">
        <v>626</v>
      </c>
      <c r="B14" s="90" t="s">
        <v>627</v>
      </c>
    </row>
    <row r="15" spans="1:2" ht="12.75">
      <c r="A15" s="438" t="s">
        <v>628</v>
      </c>
      <c r="B15" s="90" t="s">
        <v>629</v>
      </c>
    </row>
    <row r="16" spans="1:2" ht="12.75">
      <c r="A16" s="438" t="s">
        <v>630</v>
      </c>
      <c r="B16" s="90" t="s">
        <v>631</v>
      </c>
    </row>
    <row r="17" spans="1:2" ht="12.75">
      <c r="A17" s="438" t="s">
        <v>632</v>
      </c>
      <c r="B17" s="90" t="s">
        <v>633</v>
      </c>
    </row>
    <row r="18" spans="1:2" ht="12.75">
      <c r="A18" s="438" t="s">
        <v>634</v>
      </c>
      <c r="B18" s="90" t="s">
        <v>635</v>
      </c>
    </row>
    <row r="19" spans="1:2" ht="12.75">
      <c r="A19" s="438" t="s">
        <v>636</v>
      </c>
      <c r="B19" s="90" t="s">
        <v>637</v>
      </c>
    </row>
    <row r="20" spans="1:2" ht="12.75">
      <c r="A20" s="438" t="s">
        <v>638</v>
      </c>
      <c r="B20" s="90" t="s">
        <v>639</v>
      </c>
    </row>
    <row r="21" spans="1:2" ht="12.75">
      <c r="A21" s="438" t="s">
        <v>640</v>
      </c>
      <c r="B21" s="90" t="s">
        <v>641</v>
      </c>
    </row>
    <row r="22" spans="1:2" ht="12.75">
      <c r="A22" s="438" t="s">
        <v>642</v>
      </c>
      <c r="B22" s="90" t="s">
        <v>643</v>
      </c>
    </row>
    <row r="23" spans="1:2" ht="12.75">
      <c r="A23" s="77"/>
      <c r="B23" s="77"/>
    </row>
    <row r="24" spans="1:7" ht="25.5">
      <c r="A24" s="439"/>
      <c r="B24" s="440" t="s">
        <v>644</v>
      </c>
      <c r="C24" s="441"/>
      <c r="D24" s="441"/>
      <c r="E24" s="441"/>
      <c r="F24" s="441"/>
      <c r="G24" s="441"/>
    </row>
  </sheetData>
  <mergeCells count="2">
    <mergeCell ref="A2:B2"/>
    <mergeCell ref="A3:B3"/>
  </mergeCells>
  <hyperlinks>
    <hyperlink ref="A8" location="'Table-13d'!A1" display="Table (d)"/>
    <hyperlink ref="A9" location="'Table-13e'!A1" display="Table (e)"/>
    <hyperlink ref="A10" location="'Table-13f'!A1" display="Table (f)"/>
    <hyperlink ref="A11" location="'Table-13g'!A1" display="Table (g)"/>
    <hyperlink ref="A12" location="'Table-13h'!A1" display="Table (h)"/>
    <hyperlink ref="A13" location="'Table-13i'!A1" display="Table (i)"/>
    <hyperlink ref="A14" location="'Table-13j'!A1" display="Table (j)"/>
    <hyperlink ref="A15" location="'Table-13k'!A1" display="Table (k)"/>
    <hyperlink ref="A16" location="'Table-13l'!A1" display="Table (l)"/>
    <hyperlink ref="A17" location="'Table-13m'!A1" display="Table (m)"/>
    <hyperlink ref="A19" location="'Table-13o'!A1" display="Table (o)"/>
    <hyperlink ref="A18" location="'Table-13n'!A1" display="Table (n)"/>
    <hyperlink ref="A22" location="'Table-13r'!A1" display="Table (r)"/>
    <hyperlink ref="A7" location="'Table-13c'!A1" display="Table (c) "/>
    <hyperlink ref="A6" location="'Table-13b'!A1" display="Table (b)"/>
    <hyperlink ref="A20" location="'Table-13p'!A1" display="Table (p)"/>
    <hyperlink ref="A21" location="'Table-13q'!A1" display="Table (q)"/>
    <hyperlink ref="A5" location="'Table-13a'!A1" display="Table (a)"/>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P39"/>
  <sheetViews>
    <sheetView workbookViewId="0" topLeftCell="A16">
      <selection activeCell="A39" sqref="A39"/>
    </sheetView>
  </sheetViews>
  <sheetFormatPr defaultColWidth="9.140625" defaultRowHeight="12.75"/>
  <cols>
    <col min="1" max="1" width="25.28125" style="0" customWidth="1"/>
    <col min="2" max="2" width="10.57421875" style="0" customWidth="1"/>
    <col min="4" max="6" width="12.00390625" style="0" customWidth="1"/>
    <col min="7" max="7" width="9.421875" style="0" customWidth="1"/>
    <col min="8" max="9" width="11.140625" style="0" customWidth="1"/>
    <col min="10" max="10" width="13.140625" style="0" customWidth="1"/>
    <col min="11" max="11" width="11.140625" style="0" customWidth="1"/>
    <col min="12" max="13" width="12.421875" style="0" customWidth="1"/>
    <col min="14" max="15" width="11.421875" style="0" customWidth="1"/>
  </cols>
  <sheetData>
    <row r="1" spans="1:14" s="43" customFormat="1" ht="12" customHeight="1">
      <c r="A1" s="43" t="s">
        <v>251</v>
      </c>
      <c r="B1" s="1"/>
      <c r="C1" s="1"/>
      <c r="D1" s="1"/>
      <c r="E1" s="1"/>
      <c r="F1" s="24"/>
      <c r="G1" s="1"/>
      <c r="H1" s="1"/>
      <c r="I1" s="1"/>
      <c r="J1" s="1"/>
      <c r="K1" s="1"/>
      <c r="L1" s="1"/>
      <c r="M1" s="141"/>
      <c r="N1" s="1"/>
    </row>
    <row r="2" spans="1:15" ht="12.75">
      <c r="A2" s="166" t="s">
        <v>252</v>
      </c>
      <c r="B2" s="167" t="s">
        <v>253</v>
      </c>
      <c r="C2" s="167" t="s">
        <v>199</v>
      </c>
      <c r="D2" s="168" t="s">
        <v>254</v>
      </c>
      <c r="E2" s="168" t="s">
        <v>255</v>
      </c>
      <c r="F2" s="169" t="s">
        <v>256</v>
      </c>
      <c r="G2" s="168" t="s">
        <v>257</v>
      </c>
      <c r="H2" s="170" t="s">
        <v>258</v>
      </c>
      <c r="I2" s="170" t="s">
        <v>259</v>
      </c>
      <c r="J2" s="41" t="s">
        <v>260</v>
      </c>
      <c r="K2" s="41" t="s">
        <v>259</v>
      </c>
      <c r="L2" s="41" t="s">
        <v>255</v>
      </c>
      <c r="M2" s="167" t="s">
        <v>261</v>
      </c>
      <c r="N2" s="41" t="s">
        <v>262</v>
      </c>
      <c r="O2" s="41" t="s">
        <v>263</v>
      </c>
    </row>
    <row r="3" spans="1:15" ht="12.75">
      <c r="A3" s="77"/>
      <c r="B3" s="150" t="s">
        <v>264</v>
      </c>
      <c r="C3" s="150" t="s">
        <v>208</v>
      </c>
      <c r="D3" s="150" t="s">
        <v>265</v>
      </c>
      <c r="E3" s="150" t="s">
        <v>266</v>
      </c>
      <c r="F3" s="77" t="s">
        <v>267</v>
      </c>
      <c r="G3" s="150" t="s">
        <v>265</v>
      </c>
      <c r="H3" s="27" t="s">
        <v>268</v>
      </c>
      <c r="I3" s="27" t="s">
        <v>269</v>
      </c>
      <c r="J3" s="27" t="s">
        <v>270</v>
      </c>
      <c r="K3" s="27" t="s">
        <v>271</v>
      </c>
      <c r="L3" s="27" t="s">
        <v>272</v>
      </c>
      <c r="M3" s="150" t="s">
        <v>273</v>
      </c>
      <c r="N3" s="27" t="s">
        <v>274</v>
      </c>
      <c r="O3" s="27" t="s">
        <v>275</v>
      </c>
    </row>
    <row r="4" spans="1:15" ht="12.75">
      <c r="A4" s="87"/>
      <c r="B4" s="68"/>
      <c r="C4" s="150" t="s">
        <v>264</v>
      </c>
      <c r="D4" s="150" t="s">
        <v>259</v>
      </c>
      <c r="E4" s="150" t="s">
        <v>208</v>
      </c>
      <c r="F4" s="87"/>
      <c r="G4" s="150" t="s">
        <v>259</v>
      </c>
      <c r="H4" s="27" t="s">
        <v>276</v>
      </c>
      <c r="I4" s="49" t="s">
        <v>277</v>
      </c>
      <c r="J4" s="49" t="s">
        <v>278</v>
      </c>
      <c r="K4" s="27" t="s">
        <v>279</v>
      </c>
      <c r="L4" s="27" t="s">
        <v>266</v>
      </c>
      <c r="M4" s="68" t="s">
        <v>280</v>
      </c>
      <c r="N4" s="27" t="s">
        <v>281</v>
      </c>
      <c r="O4" s="77"/>
    </row>
    <row r="5" spans="1:15" ht="12.75">
      <c r="A5" s="77"/>
      <c r="B5" s="150"/>
      <c r="C5" s="150"/>
      <c r="D5" s="150" t="s">
        <v>219</v>
      </c>
      <c r="E5" s="68" t="s">
        <v>282</v>
      </c>
      <c r="F5" s="77"/>
      <c r="G5" s="150" t="s">
        <v>14</v>
      </c>
      <c r="H5" s="27" t="s">
        <v>283</v>
      </c>
      <c r="I5" s="27" t="s">
        <v>264</v>
      </c>
      <c r="J5" s="27" t="s">
        <v>284</v>
      </c>
      <c r="K5" s="49" t="s">
        <v>267</v>
      </c>
      <c r="L5" s="49" t="s">
        <v>285</v>
      </c>
      <c r="M5" s="150" t="s">
        <v>219</v>
      </c>
      <c r="N5" s="49" t="s">
        <v>286</v>
      </c>
      <c r="O5" s="49" t="s">
        <v>267</v>
      </c>
    </row>
    <row r="6" spans="1:15" ht="12.75">
      <c r="A6" s="5"/>
      <c r="B6" s="128"/>
      <c r="C6" s="128"/>
      <c r="D6" s="128"/>
      <c r="E6" s="128" t="s">
        <v>208</v>
      </c>
      <c r="F6" s="5"/>
      <c r="G6" s="128"/>
      <c r="H6" s="8" t="s">
        <v>221</v>
      </c>
      <c r="I6" s="8"/>
      <c r="J6" s="8" t="s">
        <v>208</v>
      </c>
      <c r="K6" s="128"/>
      <c r="L6" s="8" t="s">
        <v>287</v>
      </c>
      <c r="M6" s="128"/>
      <c r="N6" s="8"/>
      <c r="O6" s="5"/>
    </row>
    <row r="7" spans="1:15" ht="12.75">
      <c r="A7" s="4" t="s">
        <v>71</v>
      </c>
      <c r="B7" s="128" t="s">
        <v>72</v>
      </c>
      <c r="C7" s="128" t="s">
        <v>73</v>
      </c>
      <c r="D7" s="128" t="s">
        <v>74</v>
      </c>
      <c r="E7" s="128" t="s">
        <v>75</v>
      </c>
      <c r="F7" s="128" t="s">
        <v>74</v>
      </c>
      <c r="G7" s="128" t="s">
        <v>75</v>
      </c>
      <c r="H7" s="128" t="s">
        <v>74</v>
      </c>
      <c r="I7" s="128" t="s">
        <v>75</v>
      </c>
      <c r="J7" s="128" t="s">
        <v>288</v>
      </c>
      <c r="K7" s="128" t="s">
        <v>289</v>
      </c>
      <c r="L7" s="128" t="s">
        <v>290</v>
      </c>
      <c r="M7" s="128" t="s">
        <v>291</v>
      </c>
      <c r="N7" s="128" t="s">
        <v>292</v>
      </c>
      <c r="O7" s="48" t="s">
        <v>293</v>
      </c>
    </row>
    <row r="8" spans="1:15" ht="12.75">
      <c r="A8" s="149" t="s">
        <v>573</v>
      </c>
      <c r="B8" s="312">
        <v>1165</v>
      </c>
      <c r="C8" s="312">
        <v>148123</v>
      </c>
      <c r="D8" s="312">
        <v>36797</v>
      </c>
      <c r="E8" s="312">
        <v>24.84</v>
      </c>
      <c r="F8" s="312">
        <v>3519919</v>
      </c>
      <c r="G8" s="312">
        <v>972803</v>
      </c>
      <c r="H8" s="312">
        <v>27.64</v>
      </c>
      <c r="I8" s="312">
        <v>36797</v>
      </c>
      <c r="J8" s="312">
        <v>24.84</v>
      </c>
      <c r="K8" s="312">
        <v>972803</v>
      </c>
      <c r="L8" s="313">
        <v>100</v>
      </c>
      <c r="M8" s="312">
        <v>100</v>
      </c>
      <c r="N8" s="312">
        <v>0.27</v>
      </c>
      <c r="O8" s="314">
        <v>309543</v>
      </c>
    </row>
    <row r="9" spans="1:15" s="90" customFormat="1" ht="12.75">
      <c r="A9" s="133" t="s">
        <v>572</v>
      </c>
      <c r="B9" s="157">
        <v>98</v>
      </c>
      <c r="C9" s="157">
        <v>10217</v>
      </c>
      <c r="D9" s="157">
        <v>2492</v>
      </c>
      <c r="E9" s="157">
        <v>24.39</v>
      </c>
      <c r="F9" s="157">
        <v>251676</v>
      </c>
      <c r="G9" s="157">
        <v>64967</v>
      </c>
      <c r="H9" s="157">
        <v>25.81</v>
      </c>
      <c r="I9" s="157">
        <v>2492</v>
      </c>
      <c r="J9" s="157">
        <v>24.39</v>
      </c>
      <c r="K9" s="157">
        <v>64967</v>
      </c>
      <c r="L9" s="158">
        <v>100</v>
      </c>
      <c r="M9" s="157">
        <v>5</v>
      </c>
      <c r="N9" s="158">
        <v>0.2</v>
      </c>
      <c r="O9" s="171">
        <v>21804</v>
      </c>
    </row>
    <row r="10" spans="1:16" ht="12.75">
      <c r="A10" s="133" t="s">
        <v>226</v>
      </c>
      <c r="B10" s="172">
        <v>106</v>
      </c>
      <c r="C10" s="172">
        <v>11192</v>
      </c>
      <c r="D10" s="172">
        <v>2436</v>
      </c>
      <c r="E10" s="158">
        <v>21.77</v>
      </c>
      <c r="F10" s="172">
        <v>281395</v>
      </c>
      <c r="G10" s="172">
        <v>72123</v>
      </c>
      <c r="H10" s="158">
        <v>25.63</v>
      </c>
      <c r="I10" s="172">
        <v>2436</v>
      </c>
      <c r="J10" s="158">
        <v>21.77</v>
      </c>
      <c r="K10" s="172">
        <v>72123</v>
      </c>
      <c r="L10" s="158">
        <v>100</v>
      </c>
      <c r="M10" s="172">
        <v>5</v>
      </c>
      <c r="N10" s="158">
        <v>0.21</v>
      </c>
      <c r="O10" s="173">
        <v>25790</v>
      </c>
      <c r="P10" s="134"/>
    </row>
    <row r="11" spans="1:16" ht="12.75">
      <c r="A11" s="133" t="s">
        <v>114</v>
      </c>
      <c r="B11" s="157">
        <v>126</v>
      </c>
      <c r="C11" s="157">
        <v>16786</v>
      </c>
      <c r="D11" s="157">
        <v>4158</v>
      </c>
      <c r="E11" s="157">
        <v>24.77</v>
      </c>
      <c r="F11" s="157">
        <v>449261</v>
      </c>
      <c r="G11" s="157">
        <v>126808</v>
      </c>
      <c r="H11" s="157">
        <v>28.23</v>
      </c>
      <c r="I11" s="157">
        <v>4158</v>
      </c>
      <c r="J11" s="157">
        <v>24.77</v>
      </c>
      <c r="K11" s="157">
        <v>126808</v>
      </c>
      <c r="L11" s="158">
        <v>100</v>
      </c>
      <c r="M11" s="157">
        <v>12</v>
      </c>
      <c r="N11" s="157">
        <v>0.29</v>
      </c>
      <c r="O11" s="171">
        <v>45524</v>
      </c>
      <c r="P11" s="90"/>
    </row>
    <row r="12" spans="1:16" ht="12.75">
      <c r="A12" s="133" t="s">
        <v>115</v>
      </c>
      <c r="B12" s="157">
        <v>108</v>
      </c>
      <c r="C12" s="157">
        <v>16304</v>
      </c>
      <c r="D12" s="157">
        <v>4047</v>
      </c>
      <c r="E12" s="157">
        <v>24.83</v>
      </c>
      <c r="F12" s="157">
        <v>374515</v>
      </c>
      <c r="G12" s="157">
        <v>110578</v>
      </c>
      <c r="H12" s="157">
        <v>29.53</v>
      </c>
      <c r="I12" s="157">
        <v>4047</v>
      </c>
      <c r="J12" s="157">
        <v>24.83</v>
      </c>
      <c r="K12" s="157">
        <v>110578</v>
      </c>
      <c r="L12" s="158">
        <v>100</v>
      </c>
      <c r="M12" s="157">
        <v>13</v>
      </c>
      <c r="N12" s="157">
        <v>0.33</v>
      </c>
      <c r="O12" s="171">
        <v>31670</v>
      </c>
      <c r="P12" s="90"/>
    </row>
    <row r="13" spans="1:15" s="90" customFormat="1" ht="12.75">
      <c r="A13" s="133" t="s">
        <v>116</v>
      </c>
      <c r="B13" s="150">
        <v>119</v>
      </c>
      <c r="C13" s="150">
        <v>16962</v>
      </c>
      <c r="D13" s="150">
        <v>3792</v>
      </c>
      <c r="E13" s="150">
        <v>22.36</v>
      </c>
      <c r="F13" s="150">
        <v>415129</v>
      </c>
      <c r="G13" s="150">
        <v>107494</v>
      </c>
      <c r="H13" s="150">
        <v>25.89</v>
      </c>
      <c r="I13" s="150">
        <v>3792</v>
      </c>
      <c r="J13" s="151">
        <v>100</v>
      </c>
      <c r="K13" s="150">
        <v>107494</v>
      </c>
      <c r="L13" s="151">
        <v>100</v>
      </c>
      <c r="M13" s="150">
        <v>11</v>
      </c>
      <c r="N13" s="150">
        <v>0.28</v>
      </c>
      <c r="O13" s="68">
        <v>31607</v>
      </c>
    </row>
    <row r="14" spans="1:15" s="90" customFormat="1" ht="12.75">
      <c r="A14" s="133" t="s">
        <v>117</v>
      </c>
      <c r="B14" s="150">
        <v>121</v>
      </c>
      <c r="C14" s="150">
        <v>17248</v>
      </c>
      <c r="D14" s="150">
        <v>4164</v>
      </c>
      <c r="E14" s="150">
        <v>24.14</v>
      </c>
      <c r="F14" s="150">
        <v>444407</v>
      </c>
      <c r="G14" s="150">
        <v>121822</v>
      </c>
      <c r="H14" s="150">
        <v>27.41</v>
      </c>
      <c r="I14" s="150">
        <v>4164</v>
      </c>
      <c r="J14" s="151">
        <v>100</v>
      </c>
      <c r="K14" s="150">
        <v>121822</v>
      </c>
      <c r="L14" s="151">
        <v>100</v>
      </c>
      <c r="M14" s="150">
        <v>11</v>
      </c>
      <c r="N14" s="150">
        <v>0.26</v>
      </c>
      <c r="O14" s="68">
        <v>41417</v>
      </c>
    </row>
    <row r="15" spans="1:15" s="90" customFormat="1" ht="12.75">
      <c r="A15" s="133" t="s">
        <v>118</v>
      </c>
      <c r="B15" s="150">
        <v>89</v>
      </c>
      <c r="C15" s="150">
        <v>13586</v>
      </c>
      <c r="D15" s="150">
        <v>3412</v>
      </c>
      <c r="E15" s="150">
        <v>25.11</v>
      </c>
      <c r="F15" s="150">
        <v>252895</v>
      </c>
      <c r="G15" s="150">
        <v>73052</v>
      </c>
      <c r="H15" s="150">
        <v>28.89</v>
      </c>
      <c r="I15" s="150">
        <v>3412</v>
      </c>
      <c r="J15" s="151">
        <v>100</v>
      </c>
      <c r="K15" s="150">
        <v>73052</v>
      </c>
      <c r="L15" s="151">
        <v>100</v>
      </c>
      <c r="M15" s="150">
        <v>9</v>
      </c>
      <c r="N15" s="150">
        <v>0.27</v>
      </c>
      <c r="O15" s="68">
        <v>21496</v>
      </c>
    </row>
    <row r="16" spans="1:16" ht="12.75">
      <c r="A16" s="133" t="s">
        <v>119</v>
      </c>
      <c r="B16" s="150">
        <v>87</v>
      </c>
      <c r="C16" s="150">
        <v>10138</v>
      </c>
      <c r="D16" s="150">
        <v>2575</v>
      </c>
      <c r="E16" s="151">
        <v>25.4</v>
      </c>
      <c r="F16" s="150">
        <v>226239</v>
      </c>
      <c r="G16" s="150">
        <v>63766</v>
      </c>
      <c r="H16" s="150">
        <v>28.19</v>
      </c>
      <c r="I16" s="150">
        <v>2575</v>
      </c>
      <c r="J16" s="151">
        <v>100</v>
      </c>
      <c r="K16" s="150">
        <v>63766</v>
      </c>
      <c r="L16" s="151">
        <v>100</v>
      </c>
      <c r="M16" s="150">
        <v>6</v>
      </c>
      <c r="N16" s="150">
        <v>0.24</v>
      </c>
      <c r="O16" s="68">
        <v>24264</v>
      </c>
      <c r="P16" s="43"/>
    </row>
    <row r="17" spans="1:15" s="90" customFormat="1" ht="12.75">
      <c r="A17" s="133" t="s">
        <v>120</v>
      </c>
      <c r="B17" s="150">
        <v>89</v>
      </c>
      <c r="C17" s="150">
        <v>10688</v>
      </c>
      <c r="D17" s="150">
        <v>3028</v>
      </c>
      <c r="E17" s="150">
        <v>28.33</v>
      </c>
      <c r="F17" s="150">
        <v>264950</v>
      </c>
      <c r="G17" s="150">
        <v>75349</v>
      </c>
      <c r="H17" s="150">
        <v>28.44</v>
      </c>
      <c r="I17" s="150">
        <v>3028</v>
      </c>
      <c r="J17" s="151">
        <v>100</v>
      </c>
      <c r="K17" s="150">
        <v>75349</v>
      </c>
      <c r="L17" s="151">
        <v>100</v>
      </c>
      <c r="M17" s="150">
        <v>10</v>
      </c>
      <c r="N17" s="150">
        <v>0.32</v>
      </c>
      <c r="O17" s="68">
        <v>20938</v>
      </c>
    </row>
    <row r="18" spans="1:15" ht="12.75">
      <c r="A18" s="133" t="s">
        <v>121</v>
      </c>
      <c r="B18" s="150">
        <v>75</v>
      </c>
      <c r="C18" s="150">
        <v>7791</v>
      </c>
      <c r="D18" s="150">
        <v>2166</v>
      </c>
      <c r="E18" s="150">
        <v>27.81</v>
      </c>
      <c r="F18" s="150">
        <v>192100</v>
      </c>
      <c r="G18" s="150">
        <v>52825</v>
      </c>
      <c r="H18" s="151">
        <v>27.5</v>
      </c>
      <c r="I18" s="150">
        <v>2166</v>
      </c>
      <c r="J18" s="151">
        <v>100</v>
      </c>
      <c r="K18" s="150">
        <v>52825</v>
      </c>
      <c r="L18" s="151">
        <v>100</v>
      </c>
      <c r="M18" s="150">
        <v>6</v>
      </c>
      <c r="N18" s="150">
        <v>0.27</v>
      </c>
      <c r="O18" s="68">
        <v>15074</v>
      </c>
    </row>
    <row r="19" spans="1:15" ht="12.75">
      <c r="A19" s="133" t="s">
        <v>122</v>
      </c>
      <c r="B19" s="150">
        <v>79</v>
      </c>
      <c r="C19" s="150">
        <v>9546</v>
      </c>
      <c r="D19" s="150">
        <v>2464</v>
      </c>
      <c r="E19" s="150">
        <v>25.81</v>
      </c>
      <c r="F19" s="150">
        <v>199170</v>
      </c>
      <c r="G19" s="150">
        <v>55670</v>
      </c>
      <c r="H19" s="150">
        <v>27.95</v>
      </c>
      <c r="I19" s="150">
        <v>2464</v>
      </c>
      <c r="J19" s="151">
        <v>100</v>
      </c>
      <c r="K19" s="150">
        <v>55670</v>
      </c>
      <c r="L19" s="151">
        <v>100</v>
      </c>
      <c r="M19" s="150">
        <v>6</v>
      </c>
      <c r="N19" s="150">
        <v>0.26</v>
      </c>
      <c r="O19" s="68">
        <v>15431</v>
      </c>
    </row>
    <row r="20" spans="1:15" ht="12.75">
      <c r="A20" s="133" t="s">
        <v>123</v>
      </c>
      <c r="B20" s="150">
        <v>67</v>
      </c>
      <c r="C20" s="150">
        <v>7664</v>
      </c>
      <c r="D20" s="150">
        <v>2062</v>
      </c>
      <c r="E20" s="151">
        <v>26.9</v>
      </c>
      <c r="F20" s="150">
        <v>168181</v>
      </c>
      <c r="G20" s="150">
        <v>48349</v>
      </c>
      <c r="H20" s="150">
        <v>28.75</v>
      </c>
      <c r="I20" s="150">
        <v>2062</v>
      </c>
      <c r="J20" s="151">
        <v>100</v>
      </c>
      <c r="K20" s="150">
        <v>48349</v>
      </c>
      <c r="L20" s="151">
        <v>100</v>
      </c>
      <c r="M20" s="150">
        <v>5</v>
      </c>
      <c r="N20" s="150">
        <v>0.25</v>
      </c>
      <c r="O20" s="68">
        <v>14528</v>
      </c>
    </row>
    <row r="21" spans="1:15" ht="12.75">
      <c r="A21" s="130" t="s">
        <v>62</v>
      </c>
      <c r="B21" s="145">
        <v>786</v>
      </c>
      <c r="C21" s="145">
        <v>85051</v>
      </c>
      <c r="D21" s="145">
        <v>23907</v>
      </c>
      <c r="E21" s="145">
        <v>28.11</v>
      </c>
      <c r="F21" s="145">
        <v>1940094</v>
      </c>
      <c r="G21" s="145">
        <v>544435</v>
      </c>
      <c r="H21" s="155">
        <v>28.06</v>
      </c>
      <c r="I21" s="145">
        <v>23907</v>
      </c>
      <c r="J21" s="155">
        <v>100</v>
      </c>
      <c r="K21" s="145">
        <v>544435</v>
      </c>
      <c r="L21" s="155">
        <v>100</v>
      </c>
      <c r="M21" s="145">
        <v>77</v>
      </c>
      <c r="N21" s="145">
        <v>0.32</v>
      </c>
      <c r="O21" s="145">
        <v>173188</v>
      </c>
    </row>
    <row r="22" spans="1:15" ht="12.75">
      <c r="A22" s="133" t="s">
        <v>124</v>
      </c>
      <c r="B22" s="150">
        <v>73</v>
      </c>
      <c r="C22" s="150">
        <v>8264</v>
      </c>
      <c r="D22" s="150">
        <v>2091</v>
      </c>
      <c r="E22" s="151">
        <v>25.3</v>
      </c>
      <c r="F22" s="150">
        <v>168512</v>
      </c>
      <c r="G22" s="150">
        <v>46505</v>
      </c>
      <c r="H22" s="151">
        <v>27.6</v>
      </c>
      <c r="I22" s="150">
        <v>2091</v>
      </c>
      <c r="J22" s="151">
        <v>100</v>
      </c>
      <c r="K22" s="150">
        <v>46505</v>
      </c>
      <c r="L22" s="151">
        <v>100</v>
      </c>
      <c r="M22" s="150">
        <v>4</v>
      </c>
      <c r="N22" s="151">
        <v>0.2</v>
      </c>
      <c r="O22" s="150">
        <v>16992</v>
      </c>
    </row>
    <row r="23" spans="1:15" ht="12.75">
      <c r="A23" s="133" t="s">
        <v>125</v>
      </c>
      <c r="B23" s="150">
        <v>68</v>
      </c>
      <c r="C23" s="150">
        <v>8758</v>
      </c>
      <c r="D23" s="150">
        <v>2284</v>
      </c>
      <c r="E23" s="150">
        <v>26.08</v>
      </c>
      <c r="F23" s="150">
        <v>176834</v>
      </c>
      <c r="G23" s="150">
        <v>51327</v>
      </c>
      <c r="H23" s="151">
        <v>29.03</v>
      </c>
      <c r="I23" s="150">
        <v>2284</v>
      </c>
      <c r="J23" s="151">
        <v>100</v>
      </c>
      <c r="K23" s="150">
        <v>51327</v>
      </c>
      <c r="L23" s="151">
        <v>100</v>
      </c>
      <c r="M23" s="150">
        <v>6</v>
      </c>
      <c r="N23" s="150">
        <v>0.26</v>
      </c>
      <c r="O23" s="150">
        <v>14023</v>
      </c>
    </row>
    <row r="24" spans="1:16" ht="12.75">
      <c r="A24" s="133" t="s">
        <v>126</v>
      </c>
      <c r="B24" s="150">
        <v>70</v>
      </c>
      <c r="C24" s="150">
        <v>8576</v>
      </c>
      <c r="D24" s="150">
        <v>2355</v>
      </c>
      <c r="E24" s="150">
        <v>27.47</v>
      </c>
      <c r="F24" s="150">
        <v>172210</v>
      </c>
      <c r="G24" s="150">
        <v>51855</v>
      </c>
      <c r="H24" s="150">
        <v>30.11</v>
      </c>
      <c r="I24" s="150">
        <v>2355</v>
      </c>
      <c r="J24" s="151">
        <v>100</v>
      </c>
      <c r="K24" s="150">
        <v>51855</v>
      </c>
      <c r="L24" s="151">
        <v>100</v>
      </c>
      <c r="M24" s="150">
        <v>8</v>
      </c>
      <c r="N24" s="150">
        <v>0.36</v>
      </c>
      <c r="O24" s="150">
        <v>14250</v>
      </c>
      <c r="P24" s="90"/>
    </row>
    <row r="25" spans="1:15" ht="12.75">
      <c r="A25" s="130" t="s">
        <v>63</v>
      </c>
      <c r="B25" s="145">
        <v>600</v>
      </c>
      <c r="C25" s="145">
        <v>81844</v>
      </c>
      <c r="D25" s="145">
        <v>22724</v>
      </c>
      <c r="E25" s="145">
        <v>27.77</v>
      </c>
      <c r="F25" s="145">
        <v>1516839</v>
      </c>
      <c r="G25" s="145">
        <v>409353</v>
      </c>
      <c r="H25" s="145">
        <v>26.99</v>
      </c>
      <c r="I25" s="145">
        <v>22635</v>
      </c>
      <c r="J25" s="155">
        <v>100</v>
      </c>
      <c r="K25" s="145">
        <v>407975</v>
      </c>
      <c r="L25" s="155">
        <v>100</v>
      </c>
      <c r="M25" s="145">
        <v>89</v>
      </c>
      <c r="N25" s="145">
        <v>0.39</v>
      </c>
      <c r="O25" s="43">
        <v>131426</v>
      </c>
    </row>
    <row r="26" spans="1:15" ht="12.75">
      <c r="A26" s="149" t="s">
        <v>64</v>
      </c>
      <c r="B26" s="145">
        <v>449</v>
      </c>
      <c r="C26" s="145">
        <v>78800</v>
      </c>
      <c r="D26" s="46">
        <v>20228</v>
      </c>
      <c r="E26" s="155">
        <f>(D26/C26)*100</f>
        <v>25.67005076142132</v>
      </c>
      <c r="F26" s="46">
        <v>1140969</v>
      </c>
      <c r="G26" s="145">
        <v>277101</v>
      </c>
      <c r="H26" s="155">
        <f>(G26/F26)*100</f>
        <v>24.28646177065284</v>
      </c>
      <c r="I26" s="46">
        <v>20141</v>
      </c>
      <c r="J26" s="155">
        <v>100</v>
      </c>
      <c r="K26" s="145">
        <v>277101</v>
      </c>
      <c r="L26" s="155">
        <v>100</v>
      </c>
      <c r="M26" s="145">
        <v>87</v>
      </c>
      <c r="N26" s="144">
        <v>0.43</v>
      </c>
      <c r="O26" s="43">
        <v>97241</v>
      </c>
    </row>
    <row r="27" spans="1:15" ht="12.75">
      <c r="A27" s="43" t="s">
        <v>65</v>
      </c>
      <c r="B27" s="46">
        <v>375</v>
      </c>
      <c r="C27" s="46">
        <v>70453</v>
      </c>
      <c r="D27" s="46">
        <v>17555</v>
      </c>
      <c r="E27" s="155">
        <f aca="true" t="shared" si="0" ref="E27:E35">(D27/C27)*100</f>
        <v>24.91732076703618</v>
      </c>
      <c r="F27" s="46">
        <v>1090632</v>
      </c>
      <c r="G27" s="46">
        <v>221364</v>
      </c>
      <c r="H27" s="155">
        <f aca="true" t="shared" si="1" ref="H27:H36">(G27/F27)*100</f>
        <v>20.296855401271923</v>
      </c>
      <c r="I27" s="46">
        <v>17454</v>
      </c>
      <c r="J27" s="174">
        <v>100</v>
      </c>
      <c r="K27" s="46">
        <v>221364</v>
      </c>
      <c r="L27" s="174">
        <v>100</v>
      </c>
      <c r="M27" s="175">
        <v>101</v>
      </c>
      <c r="N27" s="175">
        <v>0.58</v>
      </c>
      <c r="O27" s="176">
        <v>81588</v>
      </c>
    </row>
    <row r="28" spans="1:15" ht="12.75">
      <c r="A28" s="43" t="s">
        <v>66</v>
      </c>
      <c r="B28" s="45">
        <v>240</v>
      </c>
      <c r="C28" s="45">
        <v>36541</v>
      </c>
      <c r="D28" s="45">
        <v>8235</v>
      </c>
      <c r="E28" s="155">
        <f t="shared" si="0"/>
        <v>22.53632905503407</v>
      </c>
      <c r="F28" s="45">
        <v>621569</v>
      </c>
      <c r="G28" s="45">
        <v>87956</v>
      </c>
      <c r="H28" s="155">
        <f t="shared" si="1"/>
        <v>14.150641360814326</v>
      </c>
      <c r="I28" s="162">
        <v>8231</v>
      </c>
      <c r="J28" s="177">
        <v>100</v>
      </c>
      <c r="K28" s="45">
        <v>87956</v>
      </c>
      <c r="L28" s="160">
        <v>100</v>
      </c>
      <c r="M28" s="142">
        <v>47</v>
      </c>
      <c r="N28" s="175">
        <v>0.57</v>
      </c>
      <c r="O28" s="176">
        <v>34092</v>
      </c>
    </row>
    <row r="29" spans="1:15" ht="12.75">
      <c r="A29" s="43" t="s">
        <v>67</v>
      </c>
      <c r="B29" s="143">
        <v>172</v>
      </c>
      <c r="C29" s="143">
        <v>27469.5</v>
      </c>
      <c r="D29" s="143">
        <v>5929.9</v>
      </c>
      <c r="E29" s="155">
        <f t="shared" si="0"/>
        <v>21.5872149110832</v>
      </c>
      <c r="F29" s="1">
        <v>508121</v>
      </c>
      <c r="G29" s="1">
        <v>71766</v>
      </c>
      <c r="H29" s="155">
        <f t="shared" si="1"/>
        <v>14.123801220575412</v>
      </c>
      <c r="I29" s="143">
        <v>5917</v>
      </c>
      <c r="J29" s="163">
        <v>99.78</v>
      </c>
      <c r="K29" s="1">
        <v>71688</v>
      </c>
      <c r="L29" s="163">
        <v>99.89</v>
      </c>
      <c r="M29" s="162">
        <v>36.4</v>
      </c>
      <c r="N29" s="1">
        <v>0.61</v>
      </c>
      <c r="O29" s="176">
        <v>28048</v>
      </c>
    </row>
    <row r="30" spans="1:15" ht="12.75">
      <c r="A30" s="43" t="s">
        <v>137</v>
      </c>
      <c r="B30" s="143">
        <v>161.4</v>
      </c>
      <c r="C30" s="143">
        <v>30419.6</v>
      </c>
      <c r="D30" s="143">
        <v>5020.3</v>
      </c>
      <c r="E30" s="155">
        <f t="shared" si="0"/>
        <v>16.503504319583428</v>
      </c>
      <c r="F30" s="1">
        <v>1263898</v>
      </c>
      <c r="G30" s="1">
        <v>106277</v>
      </c>
      <c r="H30" s="155">
        <f t="shared" si="1"/>
        <v>8.408669053990115</v>
      </c>
      <c r="I30" s="143">
        <v>4726</v>
      </c>
      <c r="J30" s="1">
        <v>94.13</v>
      </c>
      <c r="K30" s="1">
        <v>104246</v>
      </c>
      <c r="L30" s="1">
        <v>98.09</v>
      </c>
      <c r="M30" s="162">
        <v>33.9</v>
      </c>
      <c r="N30" s="1">
        <v>0.68</v>
      </c>
      <c r="O30" s="176">
        <v>45937</v>
      </c>
    </row>
    <row r="31" spans="1:15" ht="12.75">
      <c r="A31" s="178" t="s">
        <v>10</v>
      </c>
      <c r="B31" s="143">
        <v>95.8</v>
      </c>
      <c r="C31" s="143">
        <v>23860.5</v>
      </c>
      <c r="D31" s="143">
        <v>4871.3</v>
      </c>
      <c r="E31" s="155">
        <f t="shared" si="0"/>
        <v>20.415749879507974</v>
      </c>
      <c r="F31" s="1">
        <v>803050</v>
      </c>
      <c r="G31" s="1">
        <v>82607</v>
      </c>
      <c r="H31" s="155">
        <f t="shared" si="1"/>
        <v>10.286657119731025</v>
      </c>
      <c r="I31" s="143">
        <v>2606.3</v>
      </c>
      <c r="J31" s="163">
        <v>53.5</v>
      </c>
      <c r="K31" s="1">
        <v>67047</v>
      </c>
      <c r="L31" s="1">
        <v>81.16</v>
      </c>
      <c r="M31" s="162">
        <v>64</v>
      </c>
      <c r="N31" s="163">
        <v>1.3</v>
      </c>
      <c r="O31" s="176">
        <v>27992</v>
      </c>
    </row>
    <row r="32" spans="1:15" ht="12.75">
      <c r="A32" s="178" t="s">
        <v>138</v>
      </c>
      <c r="B32" s="143">
        <v>55</v>
      </c>
      <c r="C32" s="143">
        <v>16531</v>
      </c>
      <c r="D32" s="143">
        <v>2799.1</v>
      </c>
      <c r="E32" s="155">
        <f t="shared" si="0"/>
        <v>16.932429980037504</v>
      </c>
      <c r="F32" s="1">
        <v>413573</v>
      </c>
      <c r="G32" s="1">
        <v>66204</v>
      </c>
      <c r="H32" s="155">
        <f t="shared" si="1"/>
        <v>16.007814823501533</v>
      </c>
      <c r="I32" s="143">
        <v>617.9</v>
      </c>
      <c r="J32" s="1">
        <v>22.08</v>
      </c>
      <c r="K32" s="1">
        <v>11571</v>
      </c>
      <c r="L32" s="1">
        <v>17.48</v>
      </c>
      <c r="M32" s="162">
        <v>30.5</v>
      </c>
      <c r="N32" s="1">
        <v>1.09</v>
      </c>
      <c r="O32" s="176">
        <v>12175</v>
      </c>
    </row>
    <row r="33" spans="1:15" ht="12.75">
      <c r="A33" s="178" t="s">
        <v>139</v>
      </c>
      <c r="B33" s="143">
        <v>38.3</v>
      </c>
      <c r="C33" s="143">
        <v>13521.7</v>
      </c>
      <c r="D33" s="143">
        <v>2205.1</v>
      </c>
      <c r="E33" s="155">
        <f t="shared" si="0"/>
        <v>16.307860697989156</v>
      </c>
      <c r="F33" s="1">
        <v>370010</v>
      </c>
      <c r="G33" s="1">
        <v>59775</v>
      </c>
      <c r="H33" s="155">
        <f t="shared" si="1"/>
        <v>16.154968784627442</v>
      </c>
      <c r="I33" s="45" t="s">
        <v>165</v>
      </c>
      <c r="J33" s="45" t="s">
        <v>165</v>
      </c>
      <c r="K33" s="45" t="s">
        <v>165</v>
      </c>
      <c r="L33" s="45" t="s">
        <v>165</v>
      </c>
      <c r="M33" s="162">
        <v>33.3</v>
      </c>
      <c r="N33" s="1">
        <v>1.51</v>
      </c>
      <c r="O33" s="176">
        <v>10827</v>
      </c>
    </row>
    <row r="34" spans="1:15" ht="12.75">
      <c r="A34" s="178" t="s">
        <v>140</v>
      </c>
      <c r="B34" s="180">
        <v>26.2</v>
      </c>
      <c r="C34" s="180">
        <v>13431.7</v>
      </c>
      <c r="D34" s="180">
        <v>1645.3</v>
      </c>
      <c r="E34" s="155">
        <f t="shared" si="0"/>
        <v>12.249380197592261</v>
      </c>
      <c r="F34" s="179">
        <v>292314</v>
      </c>
      <c r="G34" s="179">
        <v>32640</v>
      </c>
      <c r="H34" s="155">
        <f t="shared" si="1"/>
        <v>11.166074837332458</v>
      </c>
      <c r="I34" s="45" t="s">
        <v>165</v>
      </c>
      <c r="J34" s="45" t="s">
        <v>165</v>
      </c>
      <c r="K34" s="45" t="s">
        <v>165</v>
      </c>
      <c r="L34" s="45" t="s">
        <v>165</v>
      </c>
      <c r="M34" s="181">
        <v>38.2</v>
      </c>
      <c r="N34" s="179">
        <v>2.32</v>
      </c>
      <c r="O34" s="176">
        <v>7212</v>
      </c>
    </row>
    <row r="35" spans="1:15" ht="12.75">
      <c r="A35" s="178" t="s">
        <v>141</v>
      </c>
      <c r="B35" s="143">
        <v>6.4</v>
      </c>
      <c r="C35" s="143">
        <v>3901</v>
      </c>
      <c r="D35" s="143">
        <v>726.4</v>
      </c>
      <c r="E35" s="155">
        <f t="shared" si="0"/>
        <v>18.62086644450141</v>
      </c>
      <c r="F35" s="1">
        <v>65742</v>
      </c>
      <c r="G35" s="1">
        <v>11775</v>
      </c>
      <c r="H35" s="155">
        <f t="shared" si="1"/>
        <v>17.910924523135897</v>
      </c>
      <c r="I35" s="45" t="s">
        <v>165</v>
      </c>
      <c r="J35" s="45" t="s">
        <v>165</v>
      </c>
      <c r="K35" s="45" t="s">
        <v>165</v>
      </c>
      <c r="L35" s="45" t="s">
        <v>165</v>
      </c>
      <c r="M35" s="162">
        <v>17.9</v>
      </c>
      <c r="N35" s="1">
        <v>2.46</v>
      </c>
      <c r="O35" s="176">
        <v>3258</v>
      </c>
    </row>
    <row r="36" spans="1:15" ht="12.75">
      <c r="A36" s="178" t="s">
        <v>294</v>
      </c>
      <c r="B36" s="179">
        <v>0.3</v>
      </c>
      <c r="C36" s="180">
        <v>133</v>
      </c>
      <c r="D36" s="180">
        <v>68.8</v>
      </c>
      <c r="E36" s="155">
        <v>51.74</v>
      </c>
      <c r="F36" s="179">
        <v>1728</v>
      </c>
      <c r="G36" s="179">
        <v>898</v>
      </c>
      <c r="H36" s="155">
        <f t="shared" si="1"/>
        <v>51.967592592592595</v>
      </c>
      <c r="I36" s="45" t="s">
        <v>165</v>
      </c>
      <c r="J36" s="45" t="s">
        <v>165</v>
      </c>
      <c r="K36" s="45" t="s">
        <v>165</v>
      </c>
      <c r="L36" s="45" t="s">
        <v>165</v>
      </c>
      <c r="M36" s="182">
        <v>0.6</v>
      </c>
      <c r="N36" s="179">
        <v>0.85</v>
      </c>
      <c r="O36" s="176">
        <v>300</v>
      </c>
    </row>
    <row r="37" spans="1:14" ht="12.75">
      <c r="A37" s="105" t="s">
        <v>295</v>
      </c>
      <c r="B37" s="2"/>
      <c r="C37" s="2"/>
      <c r="D37" s="2"/>
      <c r="E37" s="2"/>
      <c r="F37" s="7"/>
      <c r="G37" s="2"/>
      <c r="H37" s="2"/>
      <c r="I37" s="2"/>
      <c r="J37" s="2"/>
      <c r="K37" s="2"/>
      <c r="L37" s="2"/>
      <c r="M37" s="3"/>
      <c r="N37" s="2"/>
    </row>
    <row r="39" ht="12.75">
      <c r="A39" s="438" t="s">
        <v>645</v>
      </c>
    </row>
  </sheetData>
  <hyperlinks>
    <hyperlink ref="F31" location="'Options time series-NSE '!A1" display="Nifty Options"/>
    <hyperlink ref="F35" location="'Options time series-NSE '!A1" display="Stock Futures"/>
    <hyperlink ref="F33" location="'Options time series-NSE '!A1" display="Nifty Futures"/>
    <hyperlink ref="F27" location="'Options time series-BSE '!A1" display="Stock Options"/>
    <hyperlink ref="F30" location="'Options time series-NSE '!A1" display="Nifty Futures"/>
    <hyperlink ref="F32" location="'Options time series-NSE '!A1" display="Stock Futures"/>
    <hyperlink ref="F34" location="'Options time series-NSE '!A1" display="Nifty Futures"/>
    <hyperlink ref="F36" location="'Options time series-NSE '!A1" display="Stock Futures"/>
    <hyperlink ref="F29" location="'Options time series-NSE '!A1" display="Nifty Options"/>
    <hyperlink ref="IV30" location="'Options time series-NSE '!A1" display="Nifty Options"/>
    <hyperlink ref="IV34" location="'Options time series-NSE '!A1" display="Stock Futures"/>
    <hyperlink ref="IV32" location="'Options time series-NSE '!A1" display="Nifty Futures"/>
    <hyperlink ref="IV26" location="'Options time series-BSE '!A1" display="Stock Options"/>
    <hyperlink ref="IV29" location="'Options time series-NSE '!A1" display="Nifty Futures"/>
    <hyperlink ref="IV31" location="'Options time series-NSE '!A1" display="Stock Futures"/>
    <hyperlink ref="IV33" location="'Options time series-NSE '!A1" display="Nifty Futures"/>
    <hyperlink ref="IV35" location="'Options time series-NSE '!A1" display="Stock Futures"/>
    <hyperlink ref="IV28" location="'Options time series-NSE '!A1" display="Nifty Options"/>
    <hyperlink ref="A39" location="Index!A1" display="Back"/>
  </hyperlink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P56"/>
  <sheetViews>
    <sheetView workbookViewId="0" topLeftCell="A1">
      <selection activeCell="B57" sqref="B57"/>
    </sheetView>
  </sheetViews>
  <sheetFormatPr defaultColWidth="9.140625" defaultRowHeight="12.75"/>
  <cols>
    <col min="1" max="1" width="22.7109375" style="0" customWidth="1"/>
    <col min="2" max="2" width="11.140625" style="0" customWidth="1"/>
    <col min="6" max="6" width="10.28125" style="0" customWidth="1"/>
    <col min="7" max="9" width="11.7109375" style="0" customWidth="1"/>
    <col min="10" max="11" width="9.421875" style="0" customWidth="1"/>
    <col min="12" max="12" width="11.8515625" style="0" customWidth="1"/>
  </cols>
  <sheetData>
    <row r="1" spans="1:14" s="43" customFormat="1" ht="12.75">
      <c r="A1" s="43" t="s">
        <v>296</v>
      </c>
      <c r="B1" s="1"/>
      <c r="C1" s="1"/>
      <c r="D1" s="1"/>
      <c r="E1" s="1"/>
      <c r="F1" s="1"/>
      <c r="G1" s="1"/>
      <c r="H1" s="1"/>
      <c r="I1" s="1"/>
      <c r="J1" s="1"/>
      <c r="K1" s="1"/>
      <c r="L1" s="1"/>
      <c r="M1" s="141"/>
      <c r="N1" s="1"/>
    </row>
    <row r="2" spans="1:14" ht="12.75">
      <c r="A2" s="4"/>
      <c r="B2" s="47"/>
      <c r="C2" s="47"/>
      <c r="D2" s="47"/>
      <c r="E2" s="47"/>
      <c r="F2" s="75"/>
      <c r="G2" s="47"/>
      <c r="H2" s="47"/>
      <c r="I2" s="47"/>
      <c r="J2" s="47"/>
      <c r="K2" s="47"/>
      <c r="L2" s="47"/>
      <c r="M2" s="34"/>
      <c r="N2" s="2"/>
    </row>
    <row r="3" spans="1:14" ht="12.75">
      <c r="A3" s="7" t="s">
        <v>197</v>
      </c>
      <c r="B3" s="36" t="s">
        <v>198</v>
      </c>
      <c r="C3" s="36" t="s">
        <v>11</v>
      </c>
      <c r="D3" s="36" t="s">
        <v>11</v>
      </c>
      <c r="E3" s="36" t="s">
        <v>95</v>
      </c>
      <c r="F3" s="183" t="s">
        <v>95</v>
      </c>
      <c r="G3" s="36" t="s">
        <v>95</v>
      </c>
      <c r="H3" s="36" t="s">
        <v>203</v>
      </c>
      <c r="I3" s="184" t="s">
        <v>297</v>
      </c>
      <c r="J3" s="185"/>
      <c r="K3" s="184" t="s">
        <v>298</v>
      </c>
      <c r="L3" s="184"/>
      <c r="M3" s="35"/>
      <c r="N3" s="36"/>
    </row>
    <row r="4" spans="2:14" ht="12.75">
      <c r="B4" s="3" t="s">
        <v>206</v>
      </c>
      <c r="C4" s="3" t="s">
        <v>205</v>
      </c>
      <c r="D4" s="3" t="s">
        <v>207</v>
      </c>
      <c r="E4" s="3" t="s">
        <v>283</v>
      </c>
      <c r="F4" s="57" t="s">
        <v>213</v>
      </c>
      <c r="G4" s="3" t="s">
        <v>299</v>
      </c>
      <c r="H4" s="3" t="s">
        <v>214</v>
      </c>
      <c r="I4" s="35" t="s">
        <v>300</v>
      </c>
      <c r="J4" s="36"/>
      <c r="K4" s="35" t="s">
        <v>578</v>
      </c>
      <c r="L4" s="36"/>
      <c r="M4" s="34"/>
      <c r="N4" s="3"/>
    </row>
    <row r="5" spans="2:14" ht="12.75">
      <c r="B5" s="3" t="s">
        <v>301</v>
      </c>
      <c r="C5" s="3" t="s">
        <v>218</v>
      </c>
      <c r="D5" s="3" t="s">
        <v>302</v>
      </c>
      <c r="E5" s="3" t="s">
        <v>221</v>
      </c>
      <c r="F5" s="57" t="s">
        <v>209</v>
      </c>
      <c r="G5" s="3" t="s">
        <v>213</v>
      </c>
      <c r="H5" s="3" t="s">
        <v>303</v>
      </c>
      <c r="I5" s="3" t="s">
        <v>304</v>
      </c>
      <c r="J5" s="3" t="s">
        <v>271</v>
      </c>
      <c r="K5" s="3" t="s">
        <v>265</v>
      </c>
      <c r="L5" s="3" t="s">
        <v>271</v>
      </c>
      <c r="M5" s="34"/>
      <c r="N5" s="3"/>
    </row>
    <row r="6" spans="1:14" ht="12.75">
      <c r="A6" s="5"/>
      <c r="B6" s="128"/>
      <c r="C6" s="128"/>
      <c r="D6" s="128"/>
      <c r="E6" s="128" t="s">
        <v>305</v>
      </c>
      <c r="F6" s="72"/>
      <c r="G6" s="128" t="s">
        <v>209</v>
      </c>
      <c r="H6" s="128" t="s">
        <v>306</v>
      </c>
      <c r="I6" s="128" t="s">
        <v>307</v>
      </c>
      <c r="J6" s="128" t="s">
        <v>306</v>
      </c>
      <c r="K6" s="128" t="s">
        <v>266</v>
      </c>
      <c r="L6" s="128" t="s">
        <v>266</v>
      </c>
      <c r="M6" s="34"/>
      <c r="N6" s="3"/>
    </row>
    <row r="7" spans="1:14" ht="12.75">
      <c r="A7" s="35"/>
      <c r="B7" s="10"/>
      <c r="C7" s="10"/>
      <c r="D7" s="10"/>
      <c r="E7" s="10"/>
      <c r="F7" s="10"/>
      <c r="G7" s="10"/>
      <c r="H7" s="10"/>
      <c r="I7" s="10"/>
      <c r="J7" s="10"/>
      <c r="K7" s="10"/>
      <c r="L7" s="10"/>
      <c r="M7" s="34"/>
      <c r="N7" s="2"/>
    </row>
    <row r="8" spans="1:14" ht="12.75">
      <c r="A8" s="4" t="s">
        <v>71</v>
      </c>
      <c r="B8" s="129">
        <v>2</v>
      </c>
      <c r="C8" s="129">
        <v>3</v>
      </c>
      <c r="D8" s="129">
        <v>4</v>
      </c>
      <c r="E8" s="129">
        <v>5</v>
      </c>
      <c r="F8" s="129">
        <v>6</v>
      </c>
      <c r="G8" s="129">
        <v>7</v>
      </c>
      <c r="H8" s="129">
        <v>8</v>
      </c>
      <c r="I8" s="129">
        <v>9</v>
      </c>
      <c r="J8" s="129">
        <v>10</v>
      </c>
      <c r="K8" s="129">
        <v>11</v>
      </c>
      <c r="L8" s="129">
        <v>12</v>
      </c>
      <c r="M8" s="186"/>
      <c r="N8" s="187"/>
    </row>
    <row r="9" spans="1:14" ht="12.75">
      <c r="A9" s="219" t="s">
        <v>585</v>
      </c>
      <c r="B9" s="442"/>
      <c r="C9" s="442"/>
      <c r="D9" s="442"/>
      <c r="E9" s="442"/>
      <c r="F9" s="442"/>
      <c r="G9" s="442"/>
      <c r="H9" s="442"/>
      <c r="I9" s="442"/>
      <c r="J9" s="442"/>
      <c r="K9" s="442"/>
      <c r="L9" s="442"/>
      <c r="M9" s="186"/>
      <c r="N9" s="187"/>
    </row>
    <row r="10" spans="1:14" ht="12.75">
      <c r="A10" s="210"/>
      <c r="B10" s="442"/>
      <c r="C10" s="442"/>
      <c r="D10" s="442"/>
      <c r="E10" s="442"/>
      <c r="F10" s="442"/>
      <c r="G10" s="442"/>
      <c r="H10" s="442"/>
      <c r="I10" s="442"/>
      <c r="J10" s="442"/>
      <c r="K10" s="442"/>
      <c r="L10" s="442"/>
      <c r="M10" s="186"/>
      <c r="N10" s="187"/>
    </row>
    <row r="11" spans="1:14" ht="12.75">
      <c r="A11" s="210" t="s">
        <v>586</v>
      </c>
      <c r="B11" s="131">
        <v>4895</v>
      </c>
      <c r="C11" s="131">
        <v>20</v>
      </c>
      <c r="D11" s="131">
        <v>475</v>
      </c>
      <c r="E11" s="131">
        <v>677</v>
      </c>
      <c r="F11" s="131">
        <v>115454</v>
      </c>
      <c r="G11" s="131">
        <v>5773</v>
      </c>
      <c r="H11" s="131">
        <v>5794293</v>
      </c>
      <c r="I11" s="131">
        <v>183</v>
      </c>
      <c r="J11" s="131">
        <v>25685</v>
      </c>
      <c r="K11" s="188">
        <f>(I11/E11)*100</f>
        <v>27.031019202363364</v>
      </c>
      <c r="L11" s="188">
        <f>(J11/F11)*100</f>
        <v>22.24695549742755</v>
      </c>
      <c r="M11" s="186"/>
      <c r="N11" s="187"/>
    </row>
    <row r="12" spans="1:14" s="43" customFormat="1" ht="12.75">
      <c r="A12" s="130" t="s">
        <v>68</v>
      </c>
      <c r="B12" s="137">
        <v>4887</v>
      </c>
      <c r="C12" s="137">
        <v>251</v>
      </c>
      <c r="D12" s="137">
        <v>5303</v>
      </c>
      <c r="E12" s="137">
        <v>9860</v>
      </c>
      <c r="F12" s="137">
        <v>1578856</v>
      </c>
      <c r="G12" s="137">
        <v>75296</v>
      </c>
      <c r="H12" s="137">
        <v>5138015</v>
      </c>
      <c r="I12" s="137">
        <v>3642</v>
      </c>
      <c r="J12" s="137">
        <v>478034</v>
      </c>
      <c r="K12" s="189">
        <f aca="true" t="shared" si="0" ref="K12:L17">(I12/E12)*100</f>
        <v>36.93711967545639</v>
      </c>
      <c r="L12" s="189">
        <f t="shared" si="0"/>
        <v>30.277238709546662</v>
      </c>
      <c r="M12" s="190"/>
      <c r="N12" s="193"/>
    </row>
    <row r="13" spans="1:14" ht="12.75">
      <c r="A13" s="133" t="s">
        <v>572</v>
      </c>
      <c r="B13" s="131">
        <v>4887</v>
      </c>
      <c r="C13" s="131">
        <v>18</v>
      </c>
      <c r="D13" s="131">
        <v>406</v>
      </c>
      <c r="E13" s="131">
        <v>597</v>
      </c>
      <c r="F13" s="131">
        <v>110991</v>
      </c>
      <c r="G13" s="131">
        <v>6166</v>
      </c>
      <c r="H13" s="131">
        <v>5138015</v>
      </c>
      <c r="I13" s="131">
        <v>179</v>
      </c>
      <c r="J13" s="131">
        <v>29620</v>
      </c>
      <c r="K13" s="188">
        <f t="shared" si="0"/>
        <v>29.98324958123953</v>
      </c>
      <c r="L13" s="188">
        <f t="shared" si="0"/>
        <v>26.68684848321035</v>
      </c>
      <c r="M13" s="153"/>
      <c r="N13" s="187"/>
    </row>
    <row r="14" spans="1:14" ht="12.75">
      <c r="A14" s="133" t="s">
        <v>226</v>
      </c>
      <c r="B14" s="132">
        <v>4888</v>
      </c>
      <c r="C14" s="132">
        <v>21</v>
      </c>
      <c r="D14" s="132">
        <v>457</v>
      </c>
      <c r="E14" s="132">
        <v>661</v>
      </c>
      <c r="F14" s="132">
        <v>121975</v>
      </c>
      <c r="G14" s="132">
        <v>5808</v>
      </c>
      <c r="H14" s="132">
        <v>5888448</v>
      </c>
      <c r="I14" s="132">
        <v>216</v>
      </c>
      <c r="J14" s="132">
        <v>31786</v>
      </c>
      <c r="K14" s="188">
        <f t="shared" si="0"/>
        <v>32.677760968229954</v>
      </c>
      <c r="L14" s="188">
        <f t="shared" si="0"/>
        <v>26.059438409510143</v>
      </c>
      <c r="M14" s="70"/>
      <c r="N14" s="187"/>
    </row>
    <row r="15" spans="1:14" ht="12.75">
      <c r="A15" s="133" t="s">
        <v>114</v>
      </c>
      <c r="B15" s="131">
        <v>4895</v>
      </c>
      <c r="C15" s="131">
        <v>23</v>
      </c>
      <c r="D15" s="131">
        <v>583</v>
      </c>
      <c r="E15" s="131">
        <v>1180</v>
      </c>
      <c r="F15" s="131">
        <v>185642</v>
      </c>
      <c r="G15" s="131">
        <v>8071</v>
      </c>
      <c r="H15" s="131">
        <v>5796079</v>
      </c>
      <c r="I15" s="131">
        <v>492</v>
      </c>
      <c r="J15" s="131">
        <v>58859</v>
      </c>
      <c r="K15" s="188">
        <f t="shared" si="0"/>
        <v>41.69491525423729</v>
      </c>
      <c r="L15" s="188">
        <f t="shared" si="0"/>
        <v>31.705648506264744</v>
      </c>
      <c r="M15" s="153"/>
      <c r="N15" s="187"/>
    </row>
    <row r="16" spans="1:14" ht="12.75">
      <c r="A16" s="133" t="s">
        <v>115</v>
      </c>
      <c r="B16" s="131">
        <v>4887</v>
      </c>
      <c r="C16" s="131">
        <v>19</v>
      </c>
      <c r="D16" s="131">
        <v>547</v>
      </c>
      <c r="E16" s="131">
        <v>1289</v>
      </c>
      <c r="F16" s="131">
        <v>163516</v>
      </c>
      <c r="G16" s="131">
        <v>8606</v>
      </c>
      <c r="H16" s="131">
        <v>7169985</v>
      </c>
      <c r="I16" s="131">
        <v>483</v>
      </c>
      <c r="J16" s="131">
        <v>51934</v>
      </c>
      <c r="K16" s="188">
        <f t="shared" si="0"/>
        <v>37.470907680372385</v>
      </c>
      <c r="L16" s="188">
        <f t="shared" si="0"/>
        <v>31.760806281954057</v>
      </c>
      <c r="M16" s="153"/>
      <c r="N16" s="187"/>
    </row>
    <row r="17" spans="1:14" ht="12.75">
      <c r="A17" s="140" t="s">
        <v>116</v>
      </c>
      <c r="B17" s="131">
        <v>4879</v>
      </c>
      <c r="C17" s="131">
        <v>22</v>
      </c>
      <c r="D17" s="131">
        <v>534</v>
      </c>
      <c r="E17" s="131">
        <v>1058</v>
      </c>
      <c r="F17" s="131">
        <v>170623</v>
      </c>
      <c r="G17" s="131">
        <v>7756</v>
      </c>
      <c r="H17" s="131">
        <v>6385475</v>
      </c>
      <c r="I17" s="131">
        <v>361</v>
      </c>
      <c r="J17" s="131">
        <v>50048</v>
      </c>
      <c r="K17" s="188">
        <f t="shared" si="0"/>
        <v>34.12098298676749</v>
      </c>
      <c r="L17" s="188">
        <f t="shared" si="0"/>
        <v>29.332504996395564</v>
      </c>
      <c r="M17" s="153"/>
      <c r="N17" s="187"/>
    </row>
    <row r="18" spans="1:14" ht="12.75">
      <c r="A18" s="140" t="s">
        <v>117</v>
      </c>
      <c r="B18" s="131">
        <v>4867</v>
      </c>
      <c r="C18" s="131">
        <v>22</v>
      </c>
      <c r="D18" s="131">
        <v>556</v>
      </c>
      <c r="E18" s="131">
        <v>1033</v>
      </c>
      <c r="F18" s="131">
        <v>199089</v>
      </c>
      <c r="G18" s="131">
        <v>9050</v>
      </c>
      <c r="H18" s="131">
        <v>6332093</v>
      </c>
      <c r="I18" s="131">
        <v>361</v>
      </c>
      <c r="J18" s="131">
        <v>62822</v>
      </c>
      <c r="K18" s="188">
        <v>34.9</v>
      </c>
      <c r="L18" s="188">
        <v>31.6</v>
      </c>
      <c r="M18" s="153"/>
      <c r="N18" s="187"/>
    </row>
    <row r="19" spans="1:14" ht="12.75">
      <c r="A19" s="133" t="s">
        <v>118</v>
      </c>
      <c r="B19" s="131">
        <v>4871</v>
      </c>
      <c r="C19" s="131">
        <v>20</v>
      </c>
      <c r="D19" s="131">
        <v>428</v>
      </c>
      <c r="E19" s="131">
        <v>1002</v>
      </c>
      <c r="F19" s="131">
        <v>123144</v>
      </c>
      <c r="G19" s="131">
        <v>6157</v>
      </c>
      <c r="H19" s="131">
        <v>5202955</v>
      </c>
      <c r="I19" s="131">
        <v>374</v>
      </c>
      <c r="J19" s="131">
        <v>39396</v>
      </c>
      <c r="K19" s="188">
        <v>37.3</v>
      </c>
      <c r="L19" s="188">
        <v>32</v>
      </c>
      <c r="M19" s="153"/>
      <c r="N19" s="187"/>
    </row>
    <row r="20" spans="1:14" ht="12.75">
      <c r="A20" s="133" t="s">
        <v>119</v>
      </c>
      <c r="B20" s="131">
        <v>4867</v>
      </c>
      <c r="C20" s="131">
        <v>22</v>
      </c>
      <c r="D20" s="131">
        <v>386</v>
      </c>
      <c r="E20" s="131">
        <v>763</v>
      </c>
      <c r="F20" s="131">
        <v>106042</v>
      </c>
      <c r="G20" s="131">
        <v>4820</v>
      </c>
      <c r="H20" s="131">
        <v>4538006</v>
      </c>
      <c r="I20" s="131">
        <v>314</v>
      </c>
      <c r="J20" s="131">
        <v>33289</v>
      </c>
      <c r="K20" s="188">
        <v>41.2</v>
      </c>
      <c r="L20" s="188">
        <v>31.4</v>
      </c>
      <c r="M20" s="153"/>
      <c r="N20" s="187"/>
    </row>
    <row r="21" spans="1:14" ht="12.75">
      <c r="A21" s="133" t="s">
        <v>120</v>
      </c>
      <c r="B21" s="131">
        <v>4853</v>
      </c>
      <c r="C21" s="131">
        <v>22</v>
      </c>
      <c r="D21" s="131">
        <v>410</v>
      </c>
      <c r="E21" s="131">
        <v>741</v>
      </c>
      <c r="F21" s="131">
        <v>125054</v>
      </c>
      <c r="G21" s="131">
        <v>5684</v>
      </c>
      <c r="H21" s="131">
        <v>4529772</v>
      </c>
      <c r="I21" s="131">
        <v>295</v>
      </c>
      <c r="J21" s="131">
        <v>38422</v>
      </c>
      <c r="K21" s="188">
        <v>39.8</v>
      </c>
      <c r="L21" s="188">
        <v>30.7</v>
      </c>
      <c r="M21" s="153"/>
      <c r="N21" s="187"/>
    </row>
    <row r="22" spans="1:14" ht="12.75">
      <c r="A22" s="133" t="s">
        <v>308</v>
      </c>
      <c r="B22" s="131">
        <v>4842</v>
      </c>
      <c r="C22" s="131">
        <v>21</v>
      </c>
      <c r="D22" s="131">
        <v>338</v>
      </c>
      <c r="E22" s="131">
        <v>518</v>
      </c>
      <c r="F22" s="131">
        <v>95268</v>
      </c>
      <c r="G22" s="131">
        <v>4537</v>
      </c>
      <c r="H22" s="131">
        <v>4168272</v>
      </c>
      <c r="I22" s="131">
        <v>198</v>
      </c>
      <c r="J22" s="131">
        <v>29396</v>
      </c>
      <c r="K22" s="188">
        <v>38.2</v>
      </c>
      <c r="L22" s="188">
        <v>30.9</v>
      </c>
      <c r="M22" s="153"/>
      <c r="N22" s="187"/>
    </row>
    <row r="23" spans="1:14" ht="12.75">
      <c r="A23" s="133" t="s">
        <v>122</v>
      </c>
      <c r="B23" s="131">
        <v>4833</v>
      </c>
      <c r="C23" s="131">
        <v>21</v>
      </c>
      <c r="D23" s="131">
        <v>358</v>
      </c>
      <c r="E23" s="131">
        <v>575</v>
      </c>
      <c r="F23" s="131">
        <v>98821</v>
      </c>
      <c r="G23" s="131">
        <v>4706</v>
      </c>
      <c r="H23" s="131">
        <v>4074552</v>
      </c>
      <c r="I23" s="131">
        <v>204</v>
      </c>
      <c r="J23" s="131">
        <v>29047</v>
      </c>
      <c r="K23" s="188">
        <v>35.5</v>
      </c>
      <c r="L23" s="188">
        <v>29.4</v>
      </c>
      <c r="M23" s="153"/>
      <c r="N23" s="187"/>
    </row>
    <row r="24" spans="1:14" ht="12.75">
      <c r="A24" s="133" t="s">
        <v>123</v>
      </c>
      <c r="B24" s="131">
        <v>4826</v>
      </c>
      <c r="C24" s="131">
        <v>20</v>
      </c>
      <c r="D24" s="131">
        <v>299</v>
      </c>
      <c r="E24" s="131">
        <v>443</v>
      </c>
      <c r="F24" s="131">
        <v>78693</v>
      </c>
      <c r="G24" s="131">
        <v>3935</v>
      </c>
      <c r="H24" s="131">
        <v>3828337</v>
      </c>
      <c r="I24" s="131">
        <v>167</v>
      </c>
      <c r="J24" s="131">
        <v>23416</v>
      </c>
      <c r="K24" s="188">
        <v>37.7</v>
      </c>
      <c r="L24" s="188">
        <v>29.8</v>
      </c>
      <c r="M24" s="153"/>
      <c r="N24" s="187"/>
    </row>
    <row r="25" spans="1:14" ht="12.75">
      <c r="A25" s="130" t="s">
        <v>62</v>
      </c>
      <c r="B25" s="137">
        <v>4821</v>
      </c>
      <c r="C25" s="137">
        <v>249</v>
      </c>
      <c r="D25" s="137">
        <v>3462</v>
      </c>
      <c r="E25" s="137">
        <v>5608</v>
      </c>
      <c r="F25" s="137">
        <v>956185</v>
      </c>
      <c r="G25" s="137">
        <v>46388</v>
      </c>
      <c r="H25" s="137">
        <v>3545041</v>
      </c>
      <c r="I25" s="137">
        <v>2310</v>
      </c>
      <c r="J25" s="137">
        <v>298885</v>
      </c>
      <c r="K25" s="189">
        <v>41.1</v>
      </c>
      <c r="L25" s="189">
        <v>31.3</v>
      </c>
      <c r="M25" s="153"/>
      <c r="N25" s="187"/>
    </row>
    <row r="26" spans="1:14" ht="12.75">
      <c r="A26" s="152"/>
      <c r="B26" s="131"/>
      <c r="C26" s="131"/>
      <c r="D26" s="131"/>
      <c r="E26" s="131"/>
      <c r="F26" s="131"/>
      <c r="G26" s="131"/>
      <c r="H26" s="131"/>
      <c r="I26" s="131"/>
      <c r="J26" s="131"/>
      <c r="K26" s="188"/>
      <c r="L26" s="188"/>
      <c r="M26" s="153"/>
      <c r="N26" s="187"/>
    </row>
    <row r="27" spans="1:14" ht="12.75">
      <c r="A27" s="133" t="s">
        <v>309</v>
      </c>
      <c r="B27" s="131">
        <v>4821</v>
      </c>
      <c r="C27" s="131">
        <v>21</v>
      </c>
      <c r="D27" s="131">
        <v>299</v>
      </c>
      <c r="E27" s="131">
        <v>459</v>
      </c>
      <c r="F27" s="131">
        <v>78028</v>
      </c>
      <c r="G27" s="131">
        <v>3716</v>
      </c>
      <c r="H27" s="131">
        <v>3545041</v>
      </c>
      <c r="I27" s="131">
        <v>170</v>
      </c>
      <c r="J27" s="131">
        <v>22629</v>
      </c>
      <c r="K27" s="188">
        <v>37</v>
      </c>
      <c r="L27" s="188">
        <v>29</v>
      </c>
      <c r="M27" s="186"/>
      <c r="N27" s="187"/>
    </row>
    <row r="28" spans="1:14" ht="12.75">
      <c r="A28" s="133" t="s">
        <v>310</v>
      </c>
      <c r="B28" s="131">
        <v>4816</v>
      </c>
      <c r="C28" s="131">
        <v>19</v>
      </c>
      <c r="D28" s="131">
        <v>320</v>
      </c>
      <c r="E28" s="131">
        <v>596</v>
      </c>
      <c r="F28" s="131">
        <v>88844</v>
      </c>
      <c r="G28" s="131">
        <v>4676</v>
      </c>
      <c r="H28" s="131">
        <v>3489214</v>
      </c>
      <c r="I28" s="131">
        <v>247</v>
      </c>
      <c r="J28" s="131">
        <v>29166</v>
      </c>
      <c r="K28" s="188">
        <v>41.4</v>
      </c>
      <c r="L28" s="188">
        <v>32.8</v>
      </c>
      <c r="M28" s="153"/>
      <c r="N28" s="38"/>
    </row>
    <row r="29" spans="1:14" ht="12.75">
      <c r="A29" s="140" t="s">
        <v>126</v>
      </c>
      <c r="B29" s="131">
        <v>4802</v>
      </c>
      <c r="C29" s="131">
        <v>20</v>
      </c>
      <c r="D29" s="131">
        <v>328</v>
      </c>
      <c r="E29" s="131">
        <v>680</v>
      </c>
      <c r="F29" s="131">
        <v>87605</v>
      </c>
      <c r="G29" s="131">
        <v>4380</v>
      </c>
      <c r="H29" s="131">
        <v>3779742</v>
      </c>
      <c r="I29" s="131">
        <v>293</v>
      </c>
      <c r="J29" s="131">
        <v>29722</v>
      </c>
      <c r="K29" s="188">
        <f>(I29/E29)*100</f>
        <v>43.08823529411765</v>
      </c>
      <c r="L29" s="188">
        <f>(J29/F29)*100</f>
        <v>33.92728725529365</v>
      </c>
      <c r="M29" s="190"/>
      <c r="N29" s="187"/>
    </row>
    <row r="30" spans="1:14" s="90" customFormat="1" ht="12.75">
      <c r="A30" s="140" t="s">
        <v>127</v>
      </c>
      <c r="B30" s="131">
        <v>4796</v>
      </c>
      <c r="C30" s="131">
        <v>20</v>
      </c>
      <c r="D30" s="131">
        <v>306</v>
      </c>
      <c r="E30" s="131">
        <v>447</v>
      </c>
      <c r="F30" s="131">
        <v>85512</v>
      </c>
      <c r="G30" s="131">
        <v>4276</v>
      </c>
      <c r="H30" s="131">
        <v>3624356</v>
      </c>
      <c r="I30" s="131">
        <v>194</v>
      </c>
      <c r="J30" s="131">
        <v>27295</v>
      </c>
      <c r="K30" s="191">
        <v>43.5</v>
      </c>
      <c r="L30" s="191">
        <v>31.9</v>
      </c>
      <c r="M30" s="153"/>
      <c r="N30" s="187"/>
    </row>
    <row r="31" spans="1:14" ht="12.75">
      <c r="A31" s="140" t="s">
        <v>128</v>
      </c>
      <c r="B31" s="131">
        <v>4786</v>
      </c>
      <c r="C31" s="131">
        <v>22</v>
      </c>
      <c r="D31" s="131">
        <v>341</v>
      </c>
      <c r="E31" s="131">
        <v>522</v>
      </c>
      <c r="F31" s="131">
        <v>101840</v>
      </c>
      <c r="G31" s="131">
        <v>6629</v>
      </c>
      <c r="H31" s="131">
        <v>3577308</v>
      </c>
      <c r="I31" s="131">
        <v>215</v>
      </c>
      <c r="J31" s="131">
        <v>32827</v>
      </c>
      <c r="K31" s="191">
        <f aca="true" t="shared" si="1" ref="K31:L38">(I31/E31)*100</f>
        <v>41.18773946360153</v>
      </c>
      <c r="L31" s="191">
        <f t="shared" si="1"/>
        <v>32.23389630793401</v>
      </c>
      <c r="M31" s="153"/>
      <c r="N31" s="187"/>
    </row>
    <row r="32" spans="1:15" ht="12.75">
      <c r="A32" s="140" t="s">
        <v>129</v>
      </c>
      <c r="B32" s="131">
        <v>4790</v>
      </c>
      <c r="C32" s="131">
        <v>20</v>
      </c>
      <c r="D32" s="131">
        <v>264</v>
      </c>
      <c r="E32" s="131">
        <v>427</v>
      </c>
      <c r="F32" s="131">
        <v>69627</v>
      </c>
      <c r="G32" s="131">
        <v>3481</v>
      </c>
      <c r="H32" s="131">
        <v>3370676</v>
      </c>
      <c r="I32" s="131">
        <v>171</v>
      </c>
      <c r="J32" s="131">
        <v>21893</v>
      </c>
      <c r="K32" s="191">
        <f t="shared" si="1"/>
        <v>40.04683840749414</v>
      </c>
      <c r="L32" s="191">
        <f t="shared" si="1"/>
        <v>31.443261952978013</v>
      </c>
      <c r="M32" s="153"/>
      <c r="N32" s="187"/>
      <c r="O32" s="90"/>
    </row>
    <row r="33" spans="1:14" ht="12.75">
      <c r="A33" s="140" t="s">
        <v>163</v>
      </c>
      <c r="B33" s="131">
        <v>4785</v>
      </c>
      <c r="C33" s="131">
        <v>21</v>
      </c>
      <c r="D33" s="131">
        <v>282</v>
      </c>
      <c r="E33" s="131">
        <v>428</v>
      </c>
      <c r="F33" s="131">
        <v>71629</v>
      </c>
      <c r="G33" s="131">
        <v>3411</v>
      </c>
      <c r="H33" s="131">
        <v>3185680</v>
      </c>
      <c r="I33" s="131">
        <v>165</v>
      </c>
      <c r="J33" s="131">
        <v>21197</v>
      </c>
      <c r="K33" s="191">
        <f t="shared" si="1"/>
        <v>38.55140186915888</v>
      </c>
      <c r="L33" s="191">
        <f t="shared" si="1"/>
        <v>29.592762707841796</v>
      </c>
      <c r="M33" s="186"/>
      <c r="N33" s="187"/>
    </row>
    <row r="34" spans="1:14" ht="12.75">
      <c r="A34" s="133" t="s">
        <v>131</v>
      </c>
      <c r="B34" s="131">
        <v>4785</v>
      </c>
      <c r="C34" s="131">
        <v>22</v>
      </c>
      <c r="D34" s="131">
        <v>264</v>
      </c>
      <c r="E34" s="131">
        <v>364</v>
      </c>
      <c r="F34" s="131">
        <v>63084</v>
      </c>
      <c r="G34" s="131">
        <v>2867</v>
      </c>
      <c r="H34" s="131">
        <v>2993780</v>
      </c>
      <c r="I34" s="131">
        <v>149</v>
      </c>
      <c r="J34" s="131">
        <v>17993</v>
      </c>
      <c r="K34" s="191">
        <f t="shared" si="1"/>
        <v>40.934065934065934</v>
      </c>
      <c r="L34" s="191">
        <f t="shared" si="1"/>
        <v>28.52228774332636</v>
      </c>
      <c r="M34" s="153"/>
      <c r="N34" s="187"/>
    </row>
    <row r="35" spans="1:14" ht="12.75">
      <c r="A35" s="133" t="s">
        <v>132</v>
      </c>
      <c r="B35" s="131">
        <v>4793</v>
      </c>
      <c r="C35" s="131">
        <v>21</v>
      </c>
      <c r="D35" s="131">
        <v>217</v>
      </c>
      <c r="E35" s="131">
        <v>257</v>
      </c>
      <c r="F35" s="131">
        <v>54698</v>
      </c>
      <c r="G35" s="131">
        <v>2605</v>
      </c>
      <c r="H35" s="131">
        <v>2712144</v>
      </c>
      <c r="I35" s="131">
        <v>101</v>
      </c>
      <c r="J35" s="131">
        <v>14304</v>
      </c>
      <c r="K35" s="191">
        <f t="shared" si="1"/>
        <v>39.29961089494164</v>
      </c>
      <c r="L35" s="191">
        <f t="shared" si="1"/>
        <v>26.150864748254047</v>
      </c>
      <c r="M35" s="153"/>
      <c r="N35" s="187"/>
    </row>
    <row r="36" spans="1:16" ht="12.75">
      <c r="A36" s="133" t="s">
        <v>164</v>
      </c>
      <c r="B36" s="131">
        <v>4793</v>
      </c>
      <c r="C36" s="131">
        <v>23</v>
      </c>
      <c r="D36" s="131">
        <v>275</v>
      </c>
      <c r="E36" s="131">
        <v>364</v>
      </c>
      <c r="F36" s="131">
        <v>72013</v>
      </c>
      <c r="G36" s="131">
        <v>3131</v>
      </c>
      <c r="H36" s="131">
        <v>2721678</v>
      </c>
      <c r="I36" s="131">
        <v>142</v>
      </c>
      <c r="J36" s="131">
        <v>20396</v>
      </c>
      <c r="K36" s="191">
        <f t="shared" si="1"/>
        <v>39.010989010989015</v>
      </c>
      <c r="L36" s="191">
        <f t="shared" si="1"/>
        <v>28.322663963451046</v>
      </c>
      <c r="M36" s="153"/>
      <c r="N36" s="38"/>
      <c r="O36" s="122"/>
      <c r="P36" s="122"/>
    </row>
    <row r="37" spans="1:14" ht="12.75">
      <c r="A37" s="133" t="s">
        <v>134</v>
      </c>
      <c r="B37" s="131">
        <v>4801</v>
      </c>
      <c r="C37" s="131">
        <v>22</v>
      </c>
      <c r="D37" s="131">
        <v>311</v>
      </c>
      <c r="E37" s="131">
        <v>585</v>
      </c>
      <c r="F37" s="131">
        <v>95820</v>
      </c>
      <c r="G37" s="131">
        <v>4355</v>
      </c>
      <c r="H37" s="131">
        <v>2842050</v>
      </c>
      <c r="I37" s="131">
        <v>258</v>
      </c>
      <c r="J37" s="131">
        <v>33188</v>
      </c>
      <c r="K37" s="191">
        <f t="shared" si="1"/>
        <v>44.1025641025641</v>
      </c>
      <c r="L37" s="191">
        <f t="shared" si="1"/>
        <v>34.63577541223127</v>
      </c>
      <c r="M37" s="186"/>
      <c r="N37" s="187"/>
    </row>
    <row r="38" spans="1:14" ht="12.75">
      <c r="A38" s="133" t="s">
        <v>135</v>
      </c>
      <c r="B38" s="131">
        <v>4796</v>
      </c>
      <c r="C38" s="131">
        <v>18</v>
      </c>
      <c r="D38" s="131">
        <v>257</v>
      </c>
      <c r="E38" s="131">
        <v>479</v>
      </c>
      <c r="F38" s="131">
        <v>87487</v>
      </c>
      <c r="G38" s="131">
        <v>4860</v>
      </c>
      <c r="H38" s="131">
        <v>3255565</v>
      </c>
      <c r="I38" s="131">
        <v>205</v>
      </c>
      <c r="J38" s="131">
        <v>28185</v>
      </c>
      <c r="K38" s="191">
        <f t="shared" si="1"/>
        <v>42.79749478079332</v>
      </c>
      <c r="L38" s="191">
        <f t="shared" si="1"/>
        <v>32.216214980511396</v>
      </c>
      <c r="M38" s="186"/>
      <c r="N38" s="187"/>
    </row>
    <row r="39" spans="1:14" ht="12.75">
      <c r="A39" s="133"/>
      <c r="B39" s="131"/>
      <c r="C39" s="131"/>
      <c r="D39" s="131"/>
      <c r="E39" s="131"/>
      <c r="F39" s="131"/>
      <c r="G39" s="131"/>
      <c r="H39" s="131"/>
      <c r="I39" s="131"/>
      <c r="J39" s="131"/>
      <c r="K39" s="191"/>
      <c r="L39" s="191"/>
      <c r="M39" s="186"/>
      <c r="N39" s="187"/>
    </row>
    <row r="40" spans="1:14" ht="12.75">
      <c r="A40" s="130" t="s">
        <v>62</v>
      </c>
      <c r="B40" s="137">
        <v>4821</v>
      </c>
      <c r="C40" s="137">
        <v>249</v>
      </c>
      <c r="D40" s="137">
        <v>3462</v>
      </c>
      <c r="E40" s="137">
        <v>5608</v>
      </c>
      <c r="F40" s="137">
        <v>956185</v>
      </c>
      <c r="G40" s="137">
        <v>46388</v>
      </c>
      <c r="H40" s="137">
        <v>3545041</v>
      </c>
      <c r="I40" s="137">
        <v>2310</v>
      </c>
      <c r="J40" s="137">
        <v>298885</v>
      </c>
      <c r="K40" s="189">
        <v>41.1</v>
      </c>
      <c r="L40" s="189">
        <v>31.3</v>
      </c>
      <c r="M40" s="104"/>
      <c r="N40" s="187"/>
    </row>
    <row r="41" spans="1:14" ht="12.75">
      <c r="A41" s="130" t="s">
        <v>63</v>
      </c>
      <c r="B41" s="137">
        <v>4781</v>
      </c>
      <c r="C41" s="137">
        <v>251</v>
      </c>
      <c r="D41" s="137">
        <v>2639</v>
      </c>
      <c r="E41" s="137">
        <v>6644</v>
      </c>
      <c r="F41" s="137">
        <v>816073</v>
      </c>
      <c r="G41" s="137">
        <v>3251</v>
      </c>
      <c r="H41" s="137">
        <v>3022191</v>
      </c>
      <c r="I41" s="137">
        <v>3164</v>
      </c>
      <c r="J41" s="137">
        <v>320111</v>
      </c>
      <c r="K41" s="182">
        <v>47.621914509331724</v>
      </c>
      <c r="L41" s="182">
        <v>39.225780046637986</v>
      </c>
      <c r="M41" s="192"/>
      <c r="N41" s="193"/>
    </row>
    <row r="42" spans="1:14" ht="12.75">
      <c r="A42" s="130" t="s">
        <v>64</v>
      </c>
      <c r="B42" s="137">
        <v>4731</v>
      </c>
      <c r="C42" s="137">
        <v>253</v>
      </c>
      <c r="D42" s="137">
        <v>2374</v>
      </c>
      <c r="E42" s="137">
        <v>4772</v>
      </c>
      <c r="F42" s="137">
        <v>518715</v>
      </c>
      <c r="G42" s="137">
        <v>2050</v>
      </c>
      <c r="H42" s="137">
        <v>1698428</v>
      </c>
      <c r="I42" s="137">
        <v>1875</v>
      </c>
      <c r="J42" s="137">
        <v>140056</v>
      </c>
      <c r="K42" s="182">
        <f>(I42/E42)*100</f>
        <v>39.29170159262364</v>
      </c>
      <c r="L42" s="182">
        <f>(J42/F42)*100</f>
        <v>27.0005687130698</v>
      </c>
      <c r="M42" s="192"/>
      <c r="N42" s="187"/>
    </row>
    <row r="43" spans="1:14" ht="12.75">
      <c r="A43" s="141" t="s">
        <v>65</v>
      </c>
      <c r="B43" s="45">
        <v>5528</v>
      </c>
      <c r="C43" s="45">
        <v>254</v>
      </c>
      <c r="D43" s="45">
        <v>2028</v>
      </c>
      <c r="E43" s="45">
        <v>3904</v>
      </c>
      <c r="F43" s="181">
        <v>503053</v>
      </c>
      <c r="G43" s="181">
        <v>1981</v>
      </c>
      <c r="H43" s="181">
        <v>1201207</v>
      </c>
      <c r="I43" s="181">
        <v>1332</v>
      </c>
      <c r="J43" s="181">
        <v>107153</v>
      </c>
      <c r="K43" s="182">
        <f aca="true" t="shared" si="2" ref="K43:L52">(I43/E43)*100</f>
        <v>34.11885245901639</v>
      </c>
      <c r="L43" s="182">
        <f t="shared" si="2"/>
        <v>21.300538909419085</v>
      </c>
      <c r="M43" s="34"/>
      <c r="N43" s="2"/>
    </row>
    <row r="44" spans="1:14" ht="12.75">
      <c r="A44" s="141" t="s">
        <v>66</v>
      </c>
      <c r="B44" s="181">
        <v>5650</v>
      </c>
      <c r="C44" s="45">
        <v>251</v>
      </c>
      <c r="D44" s="181">
        <v>1413</v>
      </c>
      <c r="E44" s="45">
        <v>2214</v>
      </c>
      <c r="F44" s="181">
        <v>314073.19</v>
      </c>
      <c r="G44" s="181">
        <v>1251</v>
      </c>
      <c r="H44" s="45">
        <v>572197</v>
      </c>
      <c r="I44" s="181">
        <v>699</v>
      </c>
      <c r="J44" s="181">
        <v>48741</v>
      </c>
      <c r="K44" s="182">
        <f t="shared" si="2"/>
        <v>31.571815718157183</v>
      </c>
      <c r="L44" s="182">
        <f t="shared" si="2"/>
        <v>15.518994155470578</v>
      </c>
      <c r="M44" s="141"/>
      <c r="N44" s="1"/>
    </row>
    <row r="45" spans="1:14" ht="12.75">
      <c r="A45" s="141" t="s">
        <v>67</v>
      </c>
      <c r="B45" s="181">
        <v>5782</v>
      </c>
      <c r="C45" s="45">
        <v>247</v>
      </c>
      <c r="D45" s="181">
        <v>1277</v>
      </c>
      <c r="E45" s="45">
        <v>1822</v>
      </c>
      <c r="F45" s="181">
        <v>307292</v>
      </c>
      <c r="G45" s="181">
        <v>1244</v>
      </c>
      <c r="H45" s="45">
        <v>612224</v>
      </c>
      <c r="I45" s="181">
        <v>577</v>
      </c>
      <c r="J45" s="181">
        <v>59980</v>
      </c>
      <c r="K45" s="182">
        <f t="shared" si="2"/>
        <v>31.668496158068056</v>
      </c>
      <c r="L45" s="182">
        <f t="shared" si="2"/>
        <v>19.51889408119964</v>
      </c>
      <c r="M45" s="141"/>
      <c r="N45" s="1"/>
    </row>
    <row r="46" spans="1:14" ht="12.75">
      <c r="A46" s="43" t="s">
        <v>137</v>
      </c>
      <c r="B46" s="46">
        <v>5869</v>
      </c>
      <c r="C46" s="46">
        <v>251</v>
      </c>
      <c r="D46" s="194">
        <v>1428</v>
      </c>
      <c r="E46" s="46">
        <v>2585</v>
      </c>
      <c r="F46" s="194">
        <v>1000032</v>
      </c>
      <c r="G46" s="194">
        <v>3984</v>
      </c>
      <c r="H46" s="46">
        <v>571553</v>
      </c>
      <c r="I46" s="194">
        <v>867</v>
      </c>
      <c r="J46" s="194">
        <v>166941</v>
      </c>
      <c r="K46" s="182">
        <f t="shared" si="2"/>
        <v>33.539651837524175</v>
      </c>
      <c r="L46" s="182">
        <f t="shared" si="2"/>
        <v>16.693565805894213</v>
      </c>
      <c r="M46" s="34"/>
      <c r="N46" s="2"/>
    </row>
    <row r="47" spans="1:14" ht="12.75">
      <c r="A47" s="43" t="s">
        <v>10</v>
      </c>
      <c r="B47" s="45">
        <v>5815</v>
      </c>
      <c r="C47" s="45">
        <v>251</v>
      </c>
      <c r="D47" s="181">
        <v>740</v>
      </c>
      <c r="E47" s="45">
        <v>2086</v>
      </c>
      <c r="F47" s="181">
        <v>686428</v>
      </c>
      <c r="G47" s="181">
        <v>2735</v>
      </c>
      <c r="H47" s="181">
        <v>912842</v>
      </c>
      <c r="I47" s="181">
        <v>943</v>
      </c>
      <c r="J47" s="181">
        <v>174740</v>
      </c>
      <c r="K47" s="182">
        <f t="shared" si="2"/>
        <v>45.20613614573346</v>
      </c>
      <c r="L47" s="182">
        <f t="shared" si="2"/>
        <v>25.456420775376298</v>
      </c>
      <c r="M47" s="34"/>
      <c r="N47" s="2"/>
    </row>
    <row r="48" spans="1:14" ht="12.75">
      <c r="A48" s="43" t="s">
        <v>138</v>
      </c>
      <c r="B48" s="45">
        <v>5849</v>
      </c>
      <c r="C48" s="45">
        <v>243</v>
      </c>
      <c r="D48" s="181">
        <v>354</v>
      </c>
      <c r="E48" s="45">
        <v>1293</v>
      </c>
      <c r="F48" s="181">
        <v>310750</v>
      </c>
      <c r="G48" s="181">
        <v>1279</v>
      </c>
      <c r="H48" s="45">
        <v>619532</v>
      </c>
      <c r="I48" s="181">
        <v>506</v>
      </c>
      <c r="J48" s="181">
        <v>85617</v>
      </c>
      <c r="K48" s="182">
        <f t="shared" si="2"/>
        <v>39.1337973704563</v>
      </c>
      <c r="L48" s="182">
        <f t="shared" si="2"/>
        <v>27.55172968624296</v>
      </c>
      <c r="M48" s="34"/>
      <c r="N48" s="2"/>
    </row>
    <row r="49" spans="1:14" ht="12.75">
      <c r="A49" s="43" t="s">
        <v>139</v>
      </c>
      <c r="B49" s="45">
        <v>5853</v>
      </c>
      <c r="C49" s="45">
        <v>244</v>
      </c>
      <c r="D49" s="181">
        <v>196</v>
      </c>
      <c r="E49" s="45">
        <v>859</v>
      </c>
      <c r="F49" s="181">
        <v>207113</v>
      </c>
      <c r="G49" s="181">
        <v>849</v>
      </c>
      <c r="H49" s="45">
        <v>630221</v>
      </c>
      <c r="I49" s="181">
        <v>244</v>
      </c>
      <c r="J49" s="181">
        <v>22512</v>
      </c>
      <c r="K49" s="182">
        <f t="shared" si="2"/>
        <v>28.405122235157158</v>
      </c>
      <c r="L49" s="182">
        <f t="shared" si="2"/>
        <v>10.869428765939366</v>
      </c>
      <c r="M49" s="34"/>
      <c r="N49" s="2"/>
    </row>
    <row r="50" spans="1:14" ht="12.75">
      <c r="A50" s="43" t="s">
        <v>140</v>
      </c>
      <c r="B50" s="45">
        <v>5832</v>
      </c>
      <c r="C50" s="45">
        <v>240</v>
      </c>
      <c r="D50" s="181">
        <v>155</v>
      </c>
      <c r="E50" s="45">
        <v>809</v>
      </c>
      <c r="F50" s="181">
        <v>124190</v>
      </c>
      <c r="G50" s="181">
        <v>517</v>
      </c>
      <c r="H50" s="45">
        <v>505137</v>
      </c>
      <c r="I50" s="181">
        <v>212</v>
      </c>
      <c r="J50" s="181">
        <v>10993</v>
      </c>
      <c r="K50" s="182">
        <f t="shared" si="2"/>
        <v>26.20519159456119</v>
      </c>
      <c r="L50" s="182">
        <f t="shared" si="2"/>
        <v>8.851759400917949</v>
      </c>
      <c r="M50" s="34"/>
      <c r="N50" s="2"/>
    </row>
    <row r="51" spans="1:14" ht="12.75">
      <c r="A51" s="43" t="s">
        <v>141</v>
      </c>
      <c r="B51" s="45">
        <v>5603</v>
      </c>
      <c r="C51" s="45">
        <v>232</v>
      </c>
      <c r="D51" s="181">
        <v>171</v>
      </c>
      <c r="E51" s="45">
        <v>772</v>
      </c>
      <c r="F51" s="181">
        <v>50064</v>
      </c>
      <c r="G51" s="181">
        <v>216</v>
      </c>
      <c r="H51" s="45">
        <v>563748</v>
      </c>
      <c r="I51" s="181">
        <v>268</v>
      </c>
      <c r="J51" s="181">
        <v>11527</v>
      </c>
      <c r="K51" s="182">
        <f t="shared" si="2"/>
        <v>34.715025906735754</v>
      </c>
      <c r="L51" s="182">
        <f t="shared" si="2"/>
        <v>23.024528603387665</v>
      </c>
      <c r="M51" s="34"/>
      <c r="N51" s="2"/>
    </row>
    <row r="52" spans="1:14" ht="12.75">
      <c r="A52" s="43" t="s">
        <v>142</v>
      </c>
      <c r="B52" s="45">
        <v>4702</v>
      </c>
      <c r="C52" s="45">
        <v>231</v>
      </c>
      <c r="D52" s="181">
        <v>196</v>
      </c>
      <c r="E52" s="45">
        <v>1072</v>
      </c>
      <c r="F52" s="181">
        <v>67749</v>
      </c>
      <c r="G52" s="181">
        <v>293</v>
      </c>
      <c r="H52" s="45">
        <v>468837</v>
      </c>
      <c r="I52" s="181">
        <v>447</v>
      </c>
      <c r="J52" s="181">
        <v>26641</v>
      </c>
      <c r="K52" s="182">
        <f t="shared" si="2"/>
        <v>41.69776119402985</v>
      </c>
      <c r="L52" s="182">
        <f t="shared" si="2"/>
        <v>39.323089639699475</v>
      </c>
      <c r="M52" s="34"/>
      <c r="N52" s="2"/>
    </row>
    <row r="53" spans="1:14" ht="12.75">
      <c r="A53" s="43" t="s">
        <v>311</v>
      </c>
      <c r="B53" s="45">
        <v>3585</v>
      </c>
      <c r="C53" s="45">
        <v>218</v>
      </c>
      <c r="D53" s="181">
        <v>123</v>
      </c>
      <c r="E53" s="45">
        <v>758</v>
      </c>
      <c r="F53" s="181">
        <v>84536</v>
      </c>
      <c r="G53" s="181">
        <v>388</v>
      </c>
      <c r="H53" s="45">
        <v>368071</v>
      </c>
      <c r="I53" s="142" t="s">
        <v>165</v>
      </c>
      <c r="J53" s="181">
        <v>15861</v>
      </c>
      <c r="K53" s="195" t="s">
        <v>165</v>
      </c>
      <c r="L53" s="182">
        <f>(J53/F53)*100</f>
        <v>18.762420743825118</v>
      </c>
      <c r="M53" s="34"/>
      <c r="N53" s="2"/>
    </row>
    <row r="54" spans="1:14" ht="12.75" customHeight="1">
      <c r="A54" s="43" t="s">
        <v>312</v>
      </c>
      <c r="B54" s="45">
        <v>2861</v>
      </c>
      <c r="C54" s="45">
        <v>192</v>
      </c>
      <c r="D54" s="181">
        <v>126</v>
      </c>
      <c r="E54" s="45">
        <v>350</v>
      </c>
      <c r="F54" s="181">
        <v>45695</v>
      </c>
      <c r="G54" s="181">
        <v>238</v>
      </c>
      <c r="H54" s="45">
        <v>188146</v>
      </c>
      <c r="I54" s="142" t="s">
        <v>165</v>
      </c>
      <c r="J54" s="142" t="s">
        <v>165</v>
      </c>
      <c r="K54" s="195" t="s">
        <v>165</v>
      </c>
      <c r="L54" s="195" t="s">
        <v>165</v>
      </c>
      <c r="M54" s="34"/>
      <c r="N54" s="2"/>
    </row>
    <row r="55" spans="1:14" ht="12.75">
      <c r="A55" s="102" t="s">
        <v>313</v>
      </c>
      <c r="B55" s="2"/>
      <c r="C55" s="2"/>
      <c r="D55" s="2"/>
      <c r="F55" s="2"/>
      <c r="G55" s="2"/>
      <c r="H55" s="2"/>
      <c r="I55" s="2"/>
      <c r="J55" s="2"/>
      <c r="K55" s="2"/>
      <c r="L55" s="2"/>
      <c r="M55" s="34"/>
      <c r="N55" s="2"/>
    </row>
    <row r="56" ht="12.75">
      <c r="A56" s="438" t="s">
        <v>645</v>
      </c>
    </row>
  </sheetData>
  <hyperlinks>
    <hyperlink ref="F51" location="'Options time series-NSE '!A1" display="Stock Options"/>
    <hyperlink ref="F53" location="'Options time series-NSE '!A1" display="Stock Options"/>
    <hyperlink ref="F50" location="'Options time series-NSE '!A1" display="Nifty Futures"/>
    <hyperlink ref="F52" location="'Options time series-NSE '!A1" display="Stock Futures"/>
    <hyperlink ref="F54" location="'Options time series-NSE '!A1" display="Nifty Options"/>
    <hyperlink ref="A44" location="'BSE 200'!A1" display="BSE200 "/>
    <hyperlink ref="A56" location="Index!A1" display="Back"/>
  </hyperlink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Q51"/>
  <sheetViews>
    <sheetView workbookViewId="0" topLeftCell="A1">
      <selection activeCell="A46" sqref="A46"/>
    </sheetView>
  </sheetViews>
  <sheetFormatPr defaultColWidth="9.140625" defaultRowHeight="12.75"/>
  <cols>
    <col min="1" max="1" width="23.57421875" style="0" customWidth="1"/>
    <col min="2" max="2" width="9.8515625" style="0" customWidth="1"/>
    <col min="3" max="4" width="13.00390625" style="0" customWidth="1"/>
    <col min="5" max="5" width="11.7109375" style="0" customWidth="1"/>
    <col min="6" max="6" width="13.00390625" style="0" customWidth="1"/>
    <col min="7" max="7" width="11.7109375" style="0" customWidth="1"/>
    <col min="8" max="8" width="13.140625" style="0" customWidth="1"/>
    <col min="9" max="9" width="12.7109375" style="0" customWidth="1"/>
    <col min="10" max="11" width="12.00390625" style="0" customWidth="1"/>
  </cols>
  <sheetData>
    <row r="1" spans="1:14" ht="12.75">
      <c r="A1" s="43" t="s">
        <v>314</v>
      </c>
      <c r="B1" s="2"/>
      <c r="C1" s="2"/>
      <c r="D1" s="2"/>
      <c r="E1" s="2"/>
      <c r="F1" s="2"/>
      <c r="G1" s="2"/>
      <c r="H1" s="2"/>
      <c r="I1" s="2"/>
      <c r="J1" s="148"/>
      <c r="K1" s="148" t="s">
        <v>209</v>
      </c>
      <c r="L1" s="2"/>
      <c r="M1" s="34"/>
      <c r="N1" s="2"/>
    </row>
    <row r="2" spans="1:14" ht="12.75">
      <c r="A2" s="4"/>
      <c r="B2" s="47"/>
      <c r="C2" s="47"/>
      <c r="D2" s="47"/>
      <c r="E2" s="47"/>
      <c r="F2" s="47"/>
      <c r="G2" s="47"/>
      <c r="H2" s="47"/>
      <c r="I2" s="47"/>
      <c r="J2" s="47"/>
      <c r="K2" s="47"/>
      <c r="L2" s="42"/>
      <c r="M2" s="35"/>
      <c r="N2" s="42"/>
    </row>
    <row r="3" spans="1:14" ht="12.75">
      <c r="A3" t="s">
        <v>315</v>
      </c>
      <c r="B3" s="6" t="s">
        <v>11</v>
      </c>
      <c r="C3" s="3" t="s">
        <v>316</v>
      </c>
      <c r="D3" s="3" t="s">
        <v>317</v>
      </c>
      <c r="E3" s="3" t="s">
        <v>318</v>
      </c>
      <c r="F3" s="3" t="s">
        <v>319</v>
      </c>
      <c r="G3" s="3" t="s">
        <v>317</v>
      </c>
      <c r="H3" s="3" t="s">
        <v>318</v>
      </c>
      <c r="I3" s="3" t="s">
        <v>319</v>
      </c>
      <c r="J3" s="3" t="s">
        <v>317</v>
      </c>
      <c r="K3" s="3" t="s">
        <v>318</v>
      </c>
      <c r="L3" s="3"/>
      <c r="M3" s="34"/>
      <c r="N3" s="3"/>
    </row>
    <row r="4" spans="1:14" ht="12.75">
      <c r="A4" s="7"/>
      <c r="B4" s="10" t="s">
        <v>320</v>
      </c>
      <c r="C4" s="36" t="s">
        <v>321</v>
      </c>
      <c r="D4" s="36" t="s">
        <v>321</v>
      </c>
      <c r="E4" s="36" t="s">
        <v>322</v>
      </c>
      <c r="F4" s="36" t="s">
        <v>321</v>
      </c>
      <c r="G4" s="36" t="s">
        <v>321</v>
      </c>
      <c r="H4" s="36" t="s">
        <v>322</v>
      </c>
      <c r="I4" s="36" t="s">
        <v>321</v>
      </c>
      <c r="J4" s="36" t="s">
        <v>321</v>
      </c>
      <c r="K4" s="36" t="s">
        <v>323</v>
      </c>
      <c r="L4" s="36"/>
      <c r="M4" s="35"/>
      <c r="N4" s="36"/>
    </row>
    <row r="5" spans="2:14" ht="12.75">
      <c r="B5" s="6" t="s">
        <v>324</v>
      </c>
      <c r="C5" s="3" t="s">
        <v>325</v>
      </c>
      <c r="D5" s="3" t="s">
        <v>325</v>
      </c>
      <c r="E5" s="3" t="s">
        <v>326</v>
      </c>
      <c r="F5" s="3" t="s">
        <v>327</v>
      </c>
      <c r="G5" s="3" t="s">
        <v>327</v>
      </c>
      <c r="H5" s="3" t="s">
        <v>326</v>
      </c>
      <c r="I5" s="3" t="s">
        <v>328</v>
      </c>
      <c r="J5" s="3" t="s">
        <v>328</v>
      </c>
      <c r="K5" s="3" t="s">
        <v>321</v>
      </c>
      <c r="L5" s="3"/>
      <c r="M5" s="34"/>
      <c r="N5" s="3"/>
    </row>
    <row r="6" spans="1:14" ht="12.75">
      <c r="A6" s="7"/>
      <c r="B6" s="36"/>
      <c r="C6" s="36"/>
      <c r="D6" s="36"/>
      <c r="E6" s="36" t="s">
        <v>329</v>
      </c>
      <c r="F6" s="36" t="s">
        <v>330</v>
      </c>
      <c r="G6" s="36" t="s">
        <v>330</v>
      </c>
      <c r="H6" s="36" t="s">
        <v>331</v>
      </c>
      <c r="I6" s="36" t="s">
        <v>332</v>
      </c>
      <c r="J6" s="36" t="s">
        <v>332</v>
      </c>
      <c r="K6" s="36" t="s">
        <v>328</v>
      </c>
      <c r="L6" s="36"/>
      <c r="M6" s="35"/>
      <c r="N6" s="36"/>
    </row>
    <row r="7" spans="1:14" ht="12.75">
      <c r="A7" s="5"/>
      <c r="B7" s="128"/>
      <c r="C7" s="128"/>
      <c r="D7" s="128"/>
      <c r="E7" s="128" t="s">
        <v>333</v>
      </c>
      <c r="F7" s="48" t="s">
        <v>332</v>
      </c>
      <c r="G7" s="48" t="s">
        <v>332</v>
      </c>
      <c r="H7" s="128" t="s">
        <v>332</v>
      </c>
      <c r="I7" s="128"/>
      <c r="J7" s="128"/>
      <c r="K7" s="128" t="s">
        <v>332</v>
      </c>
      <c r="L7" s="3"/>
      <c r="M7" s="34"/>
      <c r="N7" s="3"/>
    </row>
    <row r="8" spans="1:14" ht="12.75">
      <c r="A8" s="35"/>
      <c r="B8" s="10"/>
      <c r="C8" s="10"/>
      <c r="D8" s="10"/>
      <c r="E8" s="10"/>
      <c r="F8" s="10"/>
      <c r="G8" s="10"/>
      <c r="H8" s="10"/>
      <c r="I8" s="10"/>
      <c r="J8" s="10"/>
      <c r="K8" s="10"/>
      <c r="L8" s="10"/>
      <c r="M8" s="35"/>
      <c r="N8" s="42"/>
    </row>
    <row r="9" spans="1:14" ht="12.75">
      <c r="A9" s="4" t="s">
        <v>71</v>
      </c>
      <c r="B9" s="129">
        <v>2</v>
      </c>
      <c r="C9" s="129">
        <v>3</v>
      </c>
      <c r="D9" s="129">
        <v>4</v>
      </c>
      <c r="E9" s="129">
        <v>5</v>
      </c>
      <c r="F9" s="129">
        <v>6</v>
      </c>
      <c r="G9" s="129">
        <v>7</v>
      </c>
      <c r="H9" s="129">
        <v>8</v>
      </c>
      <c r="I9" s="129">
        <v>9</v>
      </c>
      <c r="J9" s="129">
        <v>10</v>
      </c>
      <c r="K9" s="196" t="s">
        <v>289</v>
      </c>
      <c r="L9" s="187"/>
      <c r="M9" s="186"/>
      <c r="N9" s="187"/>
    </row>
    <row r="10" spans="1:14" ht="12.75">
      <c r="A10" s="219" t="s">
        <v>585</v>
      </c>
      <c r="B10" s="442"/>
      <c r="C10" s="442"/>
      <c r="D10" s="442"/>
      <c r="E10" s="442"/>
      <c r="F10" s="442"/>
      <c r="G10" s="442"/>
      <c r="H10" s="442"/>
      <c r="I10" s="442"/>
      <c r="J10" s="442"/>
      <c r="K10" s="443"/>
      <c r="L10" s="187"/>
      <c r="M10" s="186"/>
      <c r="N10" s="187"/>
    </row>
    <row r="11" spans="1:14" ht="12.75">
      <c r="A11" s="210" t="s">
        <v>586</v>
      </c>
      <c r="B11" s="131">
        <v>1334</v>
      </c>
      <c r="C11" s="131">
        <v>11110</v>
      </c>
      <c r="D11" s="131">
        <v>11853</v>
      </c>
      <c r="E11" s="131">
        <v>-744</v>
      </c>
      <c r="F11" s="131">
        <v>62516</v>
      </c>
      <c r="G11" s="131">
        <v>61441</v>
      </c>
      <c r="H11" s="131">
        <v>1075</v>
      </c>
      <c r="I11" s="131">
        <v>-187</v>
      </c>
      <c r="J11" s="131">
        <v>1515</v>
      </c>
      <c r="K11" s="65">
        <v>-1702</v>
      </c>
      <c r="L11" s="187"/>
      <c r="M11" s="186"/>
      <c r="N11" s="187"/>
    </row>
    <row r="12" spans="1:14" s="203" customFormat="1" ht="12.75">
      <c r="A12" s="130" t="s">
        <v>68</v>
      </c>
      <c r="B12" s="137">
        <v>1319</v>
      </c>
      <c r="C12" s="137">
        <v>202468</v>
      </c>
      <c r="D12" s="137">
        <v>208968</v>
      </c>
      <c r="E12" s="137">
        <v>-6500</v>
      </c>
      <c r="F12" s="137">
        <v>856346</v>
      </c>
      <c r="G12" s="137">
        <v>804784</v>
      </c>
      <c r="H12" s="137">
        <v>51563</v>
      </c>
      <c r="I12" s="137">
        <v>74010</v>
      </c>
      <c r="J12" s="137">
        <v>48474</v>
      </c>
      <c r="K12" s="138">
        <v>25536</v>
      </c>
      <c r="L12" s="143"/>
      <c r="M12" s="190"/>
      <c r="N12" s="143"/>
    </row>
    <row r="13" spans="1:14" s="122" customFormat="1" ht="12.75">
      <c r="A13" s="133" t="s">
        <v>572</v>
      </c>
      <c r="B13" s="131">
        <v>1319</v>
      </c>
      <c r="C13" s="131">
        <v>16368</v>
      </c>
      <c r="D13" s="131">
        <v>17266</v>
      </c>
      <c r="E13" s="131">
        <v>-898</v>
      </c>
      <c r="F13" s="131">
        <v>15548</v>
      </c>
      <c r="G13" s="131">
        <v>17519</v>
      </c>
      <c r="H13" s="131">
        <v>-1971</v>
      </c>
      <c r="I13" s="131">
        <v>37948</v>
      </c>
      <c r="J13" s="131">
        <v>26066</v>
      </c>
      <c r="K13" s="65">
        <v>11882</v>
      </c>
      <c r="L13" s="38"/>
      <c r="M13" s="153"/>
      <c r="N13" s="38"/>
    </row>
    <row r="14" spans="1:15" ht="12.75">
      <c r="A14" s="133" t="s">
        <v>226</v>
      </c>
      <c r="B14" s="131">
        <v>1303</v>
      </c>
      <c r="C14" s="131">
        <v>15106</v>
      </c>
      <c r="D14" s="131">
        <v>15414</v>
      </c>
      <c r="E14" s="131">
        <v>-308</v>
      </c>
      <c r="F14" s="131">
        <v>73777</v>
      </c>
      <c r="G14" s="131">
        <v>72043</v>
      </c>
      <c r="H14" s="131">
        <v>1734</v>
      </c>
      <c r="I14" s="131">
        <v>5522</v>
      </c>
      <c r="J14" s="131">
        <v>3025</v>
      </c>
      <c r="K14" s="65">
        <v>2497</v>
      </c>
      <c r="L14" s="38"/>
      <c r="M14" s="153"/>
      <c r="N14" s="38"/>
      <c r="O14" s="90"/>
    </row>
    <row r="15" spans="1:14" s="90" customFormat="1" ht="12.75">
      <c r="A15" s="133" t="s">
        <v>114</v>
      </c>
      <c r="B15" s="131">
        <v>1279</v>
      </c>
      <c r="C15" s="131">
        <v>17927</v>
      </c>
      <c r="D15" s="131">
        <v>24196</v>
      </c>
      <c r="E15" s="131">
        <v>-6269</v>
      </c>
      <c r="F15" s="131">
        <v>103678</v>
      </c>
      <c r="G15" s="131">
        <v>116714</v>
      </c>
      <c r="H15" s="131">
        <v>-13036</v>
      </c>
      <c r="I15" s="131">
        <v>5656</v>
      </c>
      <c r="J15" s="131">
        <v>3703</v>
      </c>
      <c r="K15" s="65">
        <v>1954</v>
      </c>
      <c r="L15" s="38"/>
      <c r="M15" s="153"/>
      <c r="N15" s="187"/>
    </row>
    <row r="16" spans="1:14" ht="12.75">
      <c r="A16" s="133" t="s">
        <v>334</v>
      </c>
      <c r="B16" s="131">
        <v>1219</v>
      </c>
      <c r="C16" s="131">
        <v>14385</v>
      </c>
      <c r="D16" s="131">
        <v>15974</v>
      </c>
      <c r="E16" s="131">
        <v>-1589</v>
      </c>
      <c r="F16" s="131">
        <v>85586</v>
      </c>
      <c r="G16" s="131">
        <v>80007</v>
      </c>
      <c r="H16" s="131">
        <v>5579</v>
      </c>
      <c r="I16" s="131">
        <v>5437</v>
      </c>
      <c r="J16" s="131">
        <v>2126</v>
      </c>
      <c r="K16" s="65">
        <v>3312</v>
      </c>
      <c r="L16" s="187"/>
      <c r="M16" s="186"/>
      <c r="N16" s="187"/>
    </row>
    <row r="17" spans="1:15" ht="12.75">
      <c r="A17" s="140" t="s">
        <v>116</v>
      </c>
      <c r="B17" s="131">
        <v>1173</v>
      </c>
      <c r="C17" s="131">
        <v>16623</v>
      </c>
      <c r="D17" s="131">
        <v>19286</v>
      </c>
      <c r="E17" s="131">
        <v>-2662</v>
      </c>
      <c r="F17" s="131">
        <v>87313</v>
      </c>
      <c r="G17" s="131">
        <v>93163</v>
      </c>
      <c r="H17" s="131">
        <v>-5850</v>
      </c>
      <c r="I17" s="131">
        <v>1198</v>
      </c>
      <c r="J17" s="131">
        <v>1667</v>
      </c>
      <c r="K17" s="65">
        <v>-469</v>
      </c>
      <c r="L17" s="187"/>
      <c r="M17" s="186"/>
      <c r="N17" s="187"/>
      <c r="O17" s="90"/>
    </row>
    <row r="18" spans="1:14" ht="12.75">
      <c r="A18" s="133" t="s">
        <v>117</v>
      </c>
      <c r="B18" s="131">
        <v>1124</v>
      </c>
      <c r="C18" s="131">
        <v>30556</v>
      </c>
      <c r="D18" s="131">
        <v>28209</v>
      </c>
      <c r="E18" s="131">
        <v>2347</v>
      </c>
      <c r="F18" s="131">
        <v>131787</v>
      </c>
      <c r="G18" s="131">
        <v>111196</v>
      </c>
      <c r="H18" s="131">
        <v>20591</v>
      </c>
      <c r="I18" s="131">
        <v>3625</v>
      </c>
      <c r="J18" s="131">
        <v>1126</v>
      </c>
      <c r="K18" s="65">
        <v>2499</v>
      </c>
      <c r="L18" s="187"/>
      <c r="M18" s="186"/>
      <c r="N18" s="187"/>
    </row>
    <row r="19" spans="1:14" ht="12.75">
      <c r="A19" s="133" t="s">
        <v>118</v>
      </c>
      <c r="B19" s="131">
        <v>1100</v>
      </c>
      <c r="C19" s="131">
        <v>17810</v>
      </c>
      <c r="D19" s="131">
        <v>13692</v>
      </c>
      <c r="E19" s="131">
        <v>4117</v>
      </c>
      <c r="F19" s="131">
        <v>67411</v>
      </c>
      <c r="G19" s="131">
        <v>51278</v>
      </c>
      <c r="H19" s="131">
        <v>16133</v>
      </c>
      <c r="I19" s="131">
        <v>3754</v>
      </c>
      <c r="J19" s="131">
        <v>1099</v>
      </c>
      <c r="K19" s="65">
        <v>2655</v>
      </c>
      <c r="L19" s="187"/>
      <c r="M19" s="186"/>
      <c r="N19" s="187"/>
    </row>
    <row r="20" spans="1:16" ht="12.75">
      <c r="A20" s="133" t="s">
        <v>119</v>
      </c>
      <c r="B20" s="131">
        <v>1077</v>
      </c>
      <c r="C20" s="131">
        <v>16044</v>
      </c>
      <c r="D20" s="131">
        <v>19216</v>
      </c>
      <c r="E20" s="131">
        <v>-3172</v>
      </c>
      <c r="F20" s="131">
        <v>58825</v>
      </c>
      <c r="G20" s="131">
        <v>66595</v>
      </c>
      <c r="H20" s="131">
        <v>-7771</v>
      </c>
      <c r="I20" s="131">
        <v>2996</v>
      </c>
      <c r="J20" s="131">
        <v>2388</v>
      </c>
      <c r="K20" s="65">
        <v>608</v>
      </c>
      <c r="L20" s="38"/>
      <c r="M20" s="153"/>
      <c r="N20" s="38"/>
      <c r="O20" s="122"/>
      <c r="P20" s="122"/>
    </row>
    <row r="21" spans="1:14" ht="12.75">
      <c r="A21" s="133" t="s">
        <v>120</v>
      </c>
      <c r="B21" s="131">
        <v>1066</v>
      </c>
      <c r="C21" s="131">
        <v>18773</v>
      </c>
      <c r="D21" s="131">
        <v>16485</v>
      </c>
      <c r="E21" s="131">
        <v>2288</v>
      </c>
      <c r="F21" s="131">
        <v>85280</v>
      </c>
      <c r="G21" s="131">
        <v>61408</v>
      </c>
      <c r="H21" s="131">
        <v>23872</v>
      </c>
      <c r="I21" s="131">
        <v>2052</v>
      </c>
      <c r="J21" s="131">
        <v>3315</v>
      </c>
      <c r="K21" s="65">
        <v>-1263</v>
      </c>
      <c r="L21" s="187"/>
      <c r="M21" s="186"/>
      <c r="N21" s="187"/>
    </row>
    <row r="22" spans="1:14" ht="12.75">
      <c r="A22" s="133" t="s">
        <v>308</v>
      </c>
      <c r="B22" s="131">
        <v>1051</v>
      </c>
      <c r="C22" s="131">
        <v>13861</v>
      </c>
      <c r="D22" s="131">
        <v>14093</v>
      </c>
      <c r="E22" s="131">
        <v>-232</v>
      </c>
      <c r="F22" s="131">
        <v>49250</v>
      </c>
      <c r="G22" s="131">
        <v>47607</v>
      </c>
      <c r="H22" s="131">
        <v>1643</v>
      </c>
      <c r="I22" s="131">
        <v>953</v>
      </c>
      <c r="J22" s="131">
        <v>1495</v>
      </c>
      <c r="K22" s="65">
        <v>-541</v>
      </c>
      <c r="L22" s="187"/>
      <c r="M22" s="186"/>
      <c r="N22" s="187"/>
    </row>
    <row r="23" spans="1:14" ht="12.75">
      <c r="A23" s="133" t="s">
        <v>122</v>
      </c>
      <c r="B23" s="131">
        <v>1042</v>
      </c>
      <c r="C23" s="131">
        <v>12792</v>
      </c>
      <c r="D23" s="131">
        <v>13132</v>
      </c>
      <c r="E23" s="131">
        <v>-340</v>
      </c>
      <c r="F23" s="131">
        <v>49752</v>
      </c>
      <c r="G23" s="131">
        <v>45792</v>
      </c>
      <c r="H23" s="131">
        <v>3960</v>
      </c>
      <c r="I23" s="131">
        <v>2376</v>
      </c>
      <c r="J23" s="131">
        <v>1016</v>
      </c>
      <c r="K23" s="65">
        <v>1360</v>
      </c>
      <c r="L23" s="187"/>
      <c r="M23" s="186"/>
      <c r="N23" s="187"/>
    </row>
    <row r="24" spans="1:14" ht="12.75">
      <c r="A24" s="133" t="s">
        <v>123</v>
      </c>
      <c r="B24" s="131">
        <v>1020</v>
      </c>
      <c r="C24" s="131">
        <v>12222</v>
      </c>
      <c r="D24" s="131">
        <v>12005</v>
      </c>
      <c r="E24" s="131">
        <v>217</v>
      </c>
      <c r="F24" s="131">
        <v>48141</v>
      </c>
      <c r="G24" s="131">
        <v>41462</v>
      </c>
      <c r="H24" s="131">
        <v>6679</v>
      </c>
      <c r="I24" s="131">
        <v>2492</v>
      </c>
      <c r="J24" s="131">
        <v>1450</v>
      </c>
      <c r="K24" s="65">
        <v>1042</v>
      </c>
      <c r="L24" s="38"/>
      <c r="M24" s="153"/>
      <c r="N24" s="187"/>
    </row>
    <row r="25" spans="1:15" ht="12.75">
      <c r="A25" s="130" t="s">
        <v>335</v>
      </c>
      <c r="B25" s="137">
        <v>1020</v>
      </c>
      <c r="C25" s="137">
        <v>132933</v>
      </c>
      <c r="D25" s="137">
        <v>131548</v>
      </c>
      <c r="E25" s="137">
        <v>1385</v>
      </c>
      <c r="F25" s="137">
        <v>503619</v>
      </c>
      <c r="G25" s="137">
        <v>478383</v>
      </c>
      <c r="H25" s="137">
        <v>25236</v>
      </c>
      <c r="I25" s="137">
        <v>16888</v>
      </c>
      <c r="J25" s="137">
        <v>11283</v>
      </c>
      <c r="K25" s="137">
        <v>5605</v>
      </c>
      <c r="L25" s="143"/>
      <c r="M25" s="153"/>
      <c r="N25" s="38"/>
      <c r="O25" s="122"/>
    </row>
    <row r="26" spans="1:15" ht="12.75">
      <c r="A26" s="130"/>
      <c r="B26" s="137"/>
      <c r="C26" s="137"/>
      <c r="D26" s="137"/>
      <c r="E26" s="137"/>
      <c r="F26" s="137"/>
      <c r="G26" s="137"/>
      <c r="H26" s="137"/>
      <c r="I26" s="137"/>
      <c r="J26" s="137"/>
      <c r="K26" s="137"/>
      <c r="L26" s="143"/>
      <c r="M26" s="153"/>
      <c r="N26" s="38"/>
      <c r="O26" s="122"/>
    </row>
    <row r="27" spans="1:15" ht="12.75">
      <c r="A27" s="133" t="s">
        <v>124</v>
      </c>
      <c r="B27" s="131">
        <v>993</v>
      </c>
      <c r="C27" s="131">
        <v>13561</v>
      </c>
      <c r="D27" s="131">
        <v>13096</v>
      </c>
      <c r="E27" s="131">
        <v>465</v>
      </c>
      <c r="F27" s="131">
        <v>50678</v>
      </c>
      <c r="G27" s="131">
        <v>51760</v>
      </c>
      <c r="H27" s="131">
        <v>-1082</v>
      </c>
      <c r="I27" s="131">
        <v>3364</v>
      </c>
      <c r="J27" s="131">
        <v>1921</v>
      </c>
      <c r="K27" s="131">
        <v>1443</v>
      </c>
      <c r="L27" s="143"/>
      <c r="M27" s="153"/>
      <c r="N27" s="38"/>
      <c r="O27" s="122"/>
    </row>
    <row r="28" spans="1:15" s="90" customFormat="1" ht="12.75">
      <c r="A28" s="133" t="s">
        <v>336</v>
      </c>
      <c r="B28" s="131">
        <v>979</v>
      </c>
      <c r="C28" s="131">
        <v>14059</v>
      </c>
      <c r="D28" s="131">
        <v>13174</v>
      </c>
      <c r="E28" s="131">
        <v>885</v>
      </c>
      <c r="F28" s="131">
        <v>55804</v>
      </c>
      <c r="G28" s="131">
        <v>48564</v>
      </c>
      <c r="H28" s="131">
        <v>7240</v>
      </c>
      <c r="I28" s="131">
        <v>2453</v>
      </c>
      <c r="J28" s="131">
        <v>1498</v>
      </c>
      <c r="K28" s="131">
        <v>955</v>
      </c>
      <c r="L28" s="38"/>
      <c r="M28" s="153"/>
      <c r="N28" s="38"/>
      <c r="O28" s="134"/>
    </row>
    <row r="29" spans="1:15" ht="12.75">
      <c r="A29" s="133" t="s">
        <v>179</v>
      </c>
      <c r="B29" s="131">
        <v>1059</v>
      </c>
      <c r="C29" s="131">
        <v>13148</v>
      </c>
      <c r="D29" s="131">
        <v>13312</v>
      </c>
      <c r="E29" s="131">
        <v>-164</v>
      </c>
      <c r="F29" s="131">
        <v>45052</v>
      </c>
      <c r="G29" s="131">
        <v>44560</v>
      </c>
      <c r="H29" s="131">
        <v>492</v>
      </c>
      <c r="I29" s="131">
        <v>718</v>
      </c>
      <c r="J29" s="131">
        <v>2892</v>
      </c>
      <c r="K29" s="131">
        <v>-2174</v>
      </c>
      <c r="L29" s="143"/>
      <c r="M29" s="153"/>
      <c r="N29" s="38"/>
      <c r="O29" s="122"/>
    </row>
    <row r="30" spans="1:15" ht="12.75">
      <c r="A30" s="133" t="s">
        <v>337</v>
      </c>
      <c r="B30" s="131">
        <v>1057</v>
      </c>
      <c r="C30" s="131">
        <v>11354</v>
      </c>
      <c r="D30" s="131">
        <v>10506</v>
      </c>
      <c r="E30" s="131">
        <v>848</v>
      </c>
      <c r="F30" s="131">
        <v>42270</v>
      </c>
      <c r="G30" s="131">
        <v>45938</v>
      </c>
      <c r="H30" s="131">
        <v>-3667</v>
      </c>
      <c r="I30" s="131">
        <v>1937</v>
      </c>
      <c r="J30" s="131">
        <v>1035</v>
      </c>
      <c r="K30" s="65">
        <v>902</v>
      </c>
      <c r="L30" s="143"/>
      <c r="M30" s="153"/>
      <c r="N30" s="38"/>
      <c r="O30" s="122"/>
    </row>
    <row r="31" spans="1:15" ht="12.75">
      <c r="A31" s="133" t="s">
        <v>338</v>
      </c>
      <c r="B31" s="131">
        <v>993</v>
      </c>
      <c r="C31" s="131">
        <v>15914</v>
      </c>
      <c r="D31" s="131">
        <v>14236</v>
      </c>
      <c r="E31" s="131">
        <v>1677</v>
      </c>
      <c r="F31" s="131">
        <v>53145</v>
      </c>
      <c r="G31" s="131">
        <v>43765</v>
      </c>
      <c r="H31" s="131">
        <v>9380</v>
      </c>
      <c r="I31" s="131">
        <v>1714</v>
      </c>
      <c r="J31" s="131">
        <v>908</v>
      </c>
      <c r="K31" s="65">
        <v>806</v>
      </c>
      <c r="L31" s="143"/>
      <c r="M31" s="153"/>
      <c r="N31" s="38"/>
      <c r="O31" s="122"/>
    </row>
    <row r="32" spans="1:15" ht="12.75">
      <c r="A32" s="133" t="s">
        <v>339</v>
      </c>
      <c r="B32" s="131">
        <v>973</v>
      </c>
      <c r="C32" s="131">
        <v>9157</v>
      </c>
      <c r="D32" s="131">
        <v>8007</v>
      </c>
      <c r="E32" s="131">
        <v>1150</v>
      </c>
      <c r="F32" s="131">
        <v>38509</v>
      </c>
      <c r="G32" s="131">
        <v>30495</v>
      </c>
      <c r="H32" s="131">
        <v>8014</v>
      </c>
      <c r="I32" s="131">
        <v>1065</v>
      </c>
      <c r="J32" s="131">
        <v>409</v>
      </c>
      <c r="K32" s="65">
        <v>657</v>
      </c>
      <c r="L32" s="38"/>
      <c r="M32" s="153"/>
      <c r="N32" s="38"/>
      <c r="O32" s="122"/>
    </row>
    <row r="33" spans="1:17" ht="12.75">
      <c r="A33" s="140" t="s">
        <v>340</v>
      </c>
      <c r="B33" s="131">
        <v>969</v>
      </c>
      <c r="C33" s="131">
        <v>8195</v>
      </c>
      <c r="D33" s="131">
        <v>7159</v>
      </c>
      <c r="E33" s="131">
        <v>1036</v>
      </c>
      <c r="F33" s="131">
        <v>32212</v>
      </c>
      <c r="G33" s="131">
        <v>26787</v>
      </c>
      <c r="H33" s="131">
        <v>5425</v>
      </c>
      <c r="I33" s="131">
        <v>1845</v>
      </c>
      <c r="J33" s="131">
        <v>1136</v>
      </c>
      <c r="K33" s="65">
        <v>709</v>
      </c>
      <c r="L33" s="38"/>
      <c r="M33" s="153"/>
      <c r="N33" s="38"/>
      <c r="O33" s="134"/>
      <c r="P33" s="134"/>
      <c r="Q33" s="134"/>
    </row>
    <row r="34" spans="1:14" ht="12.75">
      <c r="A34" s="133" t="s">
        <v>341</v>
      </c>
      <c r="B34" s="131">
        <v>956</v>
      </c>
      <c r="C34" s="131">
        <v>2238</v>
      </c>
      <c r="D34" s="131">
        <v>1933</v>
      </c>
      <c r="E34" s="131">
        <v>305</v>
      </c>
      <c r="F34" s="131">
        <v>27238</v>
      </c>
      <c r="G34" s="131">
        <v>22595</v>
      </c>
      <c r="H34" s="131">
        <v>4643</v>
      </c>
      <c r="I34" s="131">
        <v>1158</v>
      </c>
      <c r="J34" s="131">
        <v>353</v>
      </c>
      <c r="K34" s="65">
        <v>805</v>
      </c>
      <c r="L34" s="187"/>
      <c r="M34" s="186"/>
      <c r="N34" s="187"/>
    </row>
    <row r="35" spans="1:14" ht="12.75">
      <c r="A35" s="133" t="s">
        <v>342</v>
      </c>
      <c r="B35" s="197">
        <v>934</v>
      </c>
      <c r="C35" s="197">
        <v>7029</v>
      </c>
      <c r="D35" s="197">
        <v>7683</v>
      </c>
      <c r="E35" s="197">
        <v>-654</v>
      </c>
      <c r="F35" s="197">
        <v>26555</v>
      </c>
      <c r="G35" s="197">
        <v>25410</v>
      </c>
      <c r="H35" s="197">
        <v>1145</v>
      </c>
      <c r="I35" s="197">
        <v>412</v>
      </c>
      <c r="J35" s="197">
        <v>260</v>
      </c>
      <c r="K35" s="198">
        <v>152</v>
      </c>
      <c r="L35" s="134"/>
      <c r="M35" s="186"/>
      <c r="N35" s="187"/>
    </row>
    <row r="36" spans="1:14" ht="12.75">
      <c r="A36" s="133" t="s">
        <v>133</v>
      </c>
      <c r="B36" s="197">
        <v>928</v>
      </c>
      <c r="C36" s="197">
        <v>12212</v>
      </c>
      <c r="D36" s="197">
        <v>12229</v>
      </c>
      <c r="E36" s="197">
        <v>-17</v>
      </c>
      <c r="F36" s="197">
        <v>39783</v>
      </c>
      <c r="G36" s="197">
        <v>39304</v>
      </c>
      <c r="H36" s="197">
        <v>480</v>
      </c>
      <c r="I36" s="197">
        <v>625</v>
      </c>
      <c r="J36" s="197">
        <v>229</v>
      </c>
      <c r="K36" s="198">
        <v>396</v>
      </c>
      <c r="L36" s="134"/>
      <c r="M36" s="186"/>
      <c r="N36" s="187"/>
    </row>
    <row r="37" spans="1:14" ht="12.75">
      <c r="A37" s="133" t="s">
        <v>134</v>
      </c>
      <c r="B37" s="131">
        <v>916</v>
      </c>
      <c r="C37" s="131">
        <v>14627</v>
      </c>
      <c r="D37" s="131">
        <v>17115</v>
      </c>
      <c r="E37" s="131">
        <v>-2488</v>
      </c>
      <c r="F37" s="131">
        <v>47729</v>
      </c>
      <c r="G37" s="131">
        <v>55083</v>
      </c>
      <c r="H37" s="131">
        <v>-7354</v>
      </c>
      <c r="I37" s="131">
        <v>1009</v>
      </c>
      <c r="J37" s="131">
        <v>302</v>
      </c>
      <c r="K37" s="65">
        <v>707</v>
      </c>
      <c r="L37" s="187"/>
      <c r="M37" s="186"/>
      <c r="N37" s="187"/>
    </row>
    <row r="38" spans="1:14" ht="12.75">
      <c r="A38" s="133" t="s">
        <v>135</v>
      </c>
      <c r="B38" s="132">
        <v>906</v>
      </c>
      <c r="C38" s="132">
        <v>11438</v>
      </c>
      <c r="D38" s="132">
        <v>13098</v>
      </c>
      <c r="E38" s="132">
        <v>-1659</v>
      </c>
      <c r="F38" s="132">
        <v>44645</v>
      </c>
      <c r="G38" s="132">
        <v>44123</v>
      </c>
      <c r="H38" s="132">
        <v>522</v>
      </c>
      <c r="I38" s="132">
        <v>590</v>
      </c>
      <c r="J38" s="132">
        <v>341</v>
      </c>
      <c r="K38" s="65">
        <v>249</v>
      </c>
      <c r="L38" s="187"/>
      <c r="M38" s="186"/>
      <c r="N38" s="187"/>
    </row>
    <row r="39" spans="1:14" ht="12.75">
      <c r="A39" s="133"/>
      <c r="B39" s="131"/>
      <c r="C39" s="131"/>
      <c r="D39" s="131"/>
      <c r="E39" s="131"/>
      <c r="F39" s="131"/>
      <c r="G39" s="131"/>
      <c r="H39" s="131"/>
      <c r="I39" s="131"/>
      <c r="J39" s="131"/>
      <c r="K39" s="65"/>
      <c r="L39" s="38"/>
      <c r="M39" s="153"/>
      <c r="N39" s="187"/>
    </row>
    <row r="40" spans="1:14" ht="12.75">
      <c r="A40" s="130" t="s">
        <v>335</v>
      </c>
      <c r="B40" s="137">
        <v>1020</v>
      </c>
      <c r="C40" s="137">
        <v>132933</v>
      </c>
      <c r="D40" s="137">
        <v>131548</v>
      </c>
      <c r="E40" s="137">
        <v>1385</v>
      </c>
      <c r="F40" s="137">
        <v>503619</v>
      </c>
      <c r="G40" s="137">
        <v>478383</v>
      </c>
      <c r="H40" s="137">
        <v>25236</v>
      </c>
      <c r="I40" s="137">
        <v>16888</v>
      </c>
      <c r="J40" s="137">
        <v>11283</v>
      </c>
      <c r="K40" s="137">
        <v>5605</v>
      </c>
      <c r="L40" s="38"/>
      <c r="M40" s="153"/>
      <c r="N40" s="187"/>
    </row>
    <row r="41" spans="1:14" ht="12.75">
      <c r="A41" s="130" t="s">
        <v>63</v>
      </c>
      <c r="B41" s="139">
        <v>882</v>
      </c>
      <c r="C41" s="137">
        <v>113959</v>
      </c>
      <c r="D41" s="137">
        <v>107481</v>
      </c>
      <c r="E41" s="137">
        <v>6480</v>
      </c>
      <c r="F41" s="137">
        <v>343213</v>
      </c>
      <c r="G41" s="137">
        <v>294410</v>
      </c>
      <c r="H41" s="137">
        <v>48801</v>
      </c>
      <c r="I41" s="137">
        <v>3767</v>
      </c>
      <c r="J41" s="137">
        <v>11100</v>
      </c>
      <c r="K41" s="137">
        <v>-7333</v>
      </c>
      <c r="L41" s="38"/>
      <c r="M41" s="153"/>
      <c r="N41" s="187"/>
    </row>
    <row r="42" spans="1:14" ht="12.75">
      <c r="A42" s="130" t="s">
        <v>64</v>
      </c>
      <c r="B42" s="137">
        <v>685</v>
      </c>
      <c r="C42" s="137">
        <v>59910</v>
      </c>
      <c r="D42" s="137">
        <v>47624</v>
      </c>
      <c r="E42" s="137">
        <v>12286</v>
      </c>
      <c r="F42" s="137">
        <v>203001</v>
      </c>
      <c r="G42" s="137">
        <v>158879</v>
      </c>
      <c r="H42" s="137">
        <v>44122</v>
      </c>
      <c r="I42" s="137">
        <v>13951</v>
      </c>
      <c r="J42" s="137">
        <v>12193</v>
      </c>
      <c r="K42" s="138">
        <v>1757</v>
      </c>
      <c r="L42" s="38"/>
      <c r="M42" s="153"/>
      <c r="N42" s="187"/>
    </row>
    <row r="43" spans="1:14" ht="12.75">
      <c r="A43" s="43" t="s">
        <v>65</v>
      </c>
      <c r="B43" s="45">
        <v>540</v>
      </c>
      <c r="C43" s="45">
        <v>32882</v>
      </c>
      <c r="D43" s="45">
        <v>24196</v>
      </c>
      <c r="E43" s="45">
        <v>8686</v>
      </c>
      <c r="F43" s="45">
        <v>131762</v>
      </c>
      <c r="G43" s="45">
        <v>91804</v>
      </c>
      <c r="H43" s="45">
        <v>39958</v>
      </c>
      <c r="I43" s="45">
        <v>13095</v>
      </c>
      <c r="J43" s="45">
        <v>7144</v>
      </c>
      <c r="K43" s="45">
        <v>5951</v>
      </c>
      <c r="L43" s="10"/>
      <c r="M43" s="35"/>
      <c r="N43" s="42"/>
    </row>
    <row r="44" spans="1:14" ht="12.75">
      <c r="A44" s="43" t="s">
        <v>66</v>
      </c>
      <c r="B44" s="143">
        <v>502</v>
      </c>
      <c r="C44" s="1">
        <v>16534</v>
      </c>
      <c r="D44" s="1">
        <v>15446</v>
      </c>
      <c r="E44" s="1">
        <v>1088</v>
      </c>
      <c r="F44" s="1">
        <v>43999</v>
      </c>
      <c r="G44" s="1">
        <v>41471</v>
      </c>
      <c r="H44" s="1">
        <v>2528</v>
      </c>
      <c r="I44" s="1">
        <v>3065</v>
      </c>
      <c r="J44" s="1">
        <v>2902</v>
      </c>
      <c r="K44" s="1">
        <v>162</v>
      </c>
      <c r="L44" s="10"/>
      <c r="M44" s="35"/>
      <c r="N44" s="42"/>
    </row>
    <row r="45" spans="1:14" ht="12.75">
      <c r="A45" s="43" t="s">
        <v>67</v>
      </c>
      <c r="B45" s="1">
        <v>490</v>
      </c>
      <c r="C45" s="1">
        <v>19326</v>
      </c>
      <c r="D45" s="1">
        <v>15859</v>
      </c>
      <c r="E45" s="1">
        <v>3466</v>
      </c>
      <c r="F45" s="1">
        <v>45465</v>
      </c>
      <c r="G45" s="1">
        <v>37395</v>
      </c>
      <c r="H45" s="1">
        <v>8067</v>
      </c>
      <c r="I45" s="1">
        <v>4608</v>
      </c>
      <c r="J45" s="1">
        <v>3922</v>
      </c>
      <c r="K45" s="1">
        <v>685</v>
      </c>
      <c r="L45" s="10"/>
      <c r="M45" s="35"/>
      <c r="N45" s="42"/>
    </row>
    <row r="46" spans="1:14" ht="12.75">
      <c r="A46" s="178" t="s">
        <v>137</v>
      </c>
      <c r="B46" s="45">
        <v>527</v>
      </c>
      <c r="C46" s="142">
        <v>32913</v>
      </c>
      <c r="D46" s="45">
        <v>27028</v>
      </c>
      <c r="E46" s="45">
        <v>5885</v>
      </c>
      <c r="F46" s="45">
        <v>70427</v>
      </c>
      <c r="G46" s="45">
        <v>60320</v>
      </c>
      <c r="H46" s="45">
        <v>10124</v>
      </c>
      <c r="I46" s="45">
        <v>3616</v>
      </c>
      <c r="J46" s="45">
        <v>3837</v>
      </c>
      <c r="K46" s="45">
        <v>-46</v>
      </c>
      <c r="L46" s="10"/>
      <c r="M46" s="35"/>
      <c r="N46" s="42"/>
    </row>
    <row r="47" spans="1:14" ht="12.75">
      <c r="A47" s="4"/>
      <c r="B47" s="47"/>
      <c r="C47" s="47"/>
      <c r="D47" s="47"/>
      <c r="E47" s="47"/>
      <c r="F47" s="47"/>
      <c r="G47" s="47"/>
      <c r="H47" s="47"/>
      <c r="I47" s="47"/>
      <c r="J47" s="47"/>
      <c r="K47" s="47"/>
      <c r="L47" s="10"/>
      <c r="M47" s="35"/>
      <c r="N47" s="42"/>
    </row>
    <row r="48" spans="1:14" ht="12.75">
      <c r="A48" s="148" t="s">
        <v>343</v>
      </c>
      <c r="B48" s="2"/>
      <c r="C48" s="2"/>
      <c r="D48" s="2"/>
      <c r="E48" s="2"/>
      <c r="F48" s="2"/>
      <c r="G48" s="2"/>
      <c r="H48" s="2"/>
      <c r="I48" s="2"/>
      <c r="J48" s="2"/>
      <c r="K48" s="2"/>
      <c r="L48" s="2"/>
      <c r="M48" s="34"/>
      <c r="N48" s="2"/>
    </row>
    <row r="51" ht="12.75">
      <c r="A51" s="438" t="s">
        <v>645</v>
      </c>
    </row>
  </sheetData>
  <hyperlinks>
    <hyperlink ref="F1" location="'Options time series-NSE '!A1" display="Nifty Futures"/>
    <hyperlink ref="F3" location="'Options time series-NSE '!A1" display="Stock Futures"/>
    <hyperlink ref="F5" location="'Options time series-NSE '!A1" display="Nifty Futures"/>
    <hyperlink ref="F9" location="'Options time series-NSE '!A1" display="Stock Futures"/>
    <hyperlink ref="F7" location="'Options time series-NSE '!A1" display="Nifty Futures"/>
    <hyperlink ref="F45" location="'Options time series-NSE '!A1" display="Stock Futures"/>
    <hyperlink ref="F46" location="'Options time series-NSE '!A1" display="Nifty Options"/>
    <hyperlink ref="A51" location="Index!A1" display="Back"/>
  </hyperlink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Y49"/>
  <sheetViews>
    <sheetView workbookViewId="0" topLeftCell="A1">
      <selection activeCell="H52" sqref="H52"/>
    </sheetView>
  </sheetViews>
  <sheetFormatPr defaultColWidth="9.140625" defaultRowHeight="12.75"/>
  <cols>
    <col min="1" max="1" width="20.421875" style="0" customWidth="1"/>
    <col min="2" max="2" width="10.7109375" style="0" customWidth="1"/>
    <col min="3" max="6" width="10.421875" style="0" customWidth="1"/>
    <col min="7" max="10" width="10.7109375" style="0" customWidth="1"/>
    <col min="11" max="18" width="10.57421875" style="0" customWidth="1"/>
    <col min="19" max="25" width="9.140625" style="77" customWidth="1"/>
  </cols>
  <sheetData>
    <row r="1" spans="1:25" ht="12.75">
      <c r="A1" s="43" t="s">
        <v>344</v>
      </c>
      <c r="B1" s="2"/>
      <c r="C1" s="2"/>
      <c r="D1" s="2"/>
      <c r="E1" s="2"/>
      <c r="F1" s="2"/>
      <c r="G1" s="2"/>
      <c r="H1" s="2"/>
      <c r="I1" s="2"/>
      <c r="J1" s="2"/>
      <c r="K1" s="2"/>
      <c r="L1" s="2"/>
      <c r="M1" s="34"/>
      <c r="N1" s="2"/>
      <c r="S1"/>
      <c r="T1"/>
      <c r="U1"/>
      <c r="V1"/>
      <c r="W1"/>
      <c r="X1"/>
      <c r="Y1"/>
    </row>
    <row r="2" spans="1:25" ht="12.75">
      <c r="A2" s="4"/>
      <c r="B2" s="47"/>
      <c r="C2" s="47"/>
      <c r="D2" s="47"/>
      <c r="E2" s="47"/>
      <c r="F2" s="47"/>
      <c r="G2" s="47"/>
      <c r="H2" s="47"/>
      <c r="I2" s="47"/>
      <c r="J2" s="47"/>
      <c r="K2" s="47"/>
      <c r="L2" s="47"/>
      <c r="M2" s="4"/>
      <c r="N2" s="47"/>
      <c r="S2"/>
      <c r="T2"/>
      <c r="U2"/>
      <c r="V2"/>
      <c r="W2"/>
      <c r="X2"/>
      <c r="Y2"/>
    </row>
    <row r="3" spans="1:18" s="5" customFormat="1" ht="12.75">
      <c r="A3" s="5" t="s">
        <v>197</v>
      </c>
      <c r="B3" s="19"/>
      <c r="C3" s="19"/>
      <c r="D3" s="19"/>
      <c r="E3" s="19"/>
      <c r="F3" s="19"/>
      <c r="G3" s="19"/>
      <c r="H3" s="19"/>
      <c r="I3" s="457" t="s">
        <v>345</v>
      </c>
      <c r="J3" s="457"/>
      <c r="K3" s="457"/>
      <c r="L3" s="457"/>
      <c r="M3" s="457" t="s">
        <v>346</v>
      </c>
      <c r="N3" s="457"/>
      <c r="O3" s="457"/>
      <c r="P3" s="457"/>
      <c r="Q3" s="450" t="s">
        <v>95</v>
      </c>
      <c r="R3" s="450"/>
    </row>
    <row r="4" spans="2:25" ht="12.75">
      <c r="B4" s="2"/>
      <c r="C4" s="458" t="s">
        <v>347</v>
      </c>
      <c r="D4" s="458"/>
      <c r="E4" s="458" t="s">
        <v>348</v>
      </c>
      <c r="F4" s="458"/>
      <c r="G4" s="458" t="s">
        <v>349</v>
      </c>
      <c r="H4" s="458"/>
      <c r="I4" s="185" t="s">
        <v>350</v>
      </c>
      <c r="J4" s="185"/>
      <c r="K4" s="185" t="s">
        <v>351</v>
      </c>
      <c r="L4" s="185"/>
      <c r="M4" s="458" t="s">
        <v>350</v>
      </c>
      <c r="N4" s="458"/>
      <c r="O4" s="453" t="s">
        <v>351</v>
      </c>
      <c r="P4" s="453"/>
      <c r="S4"/>
      <c r="T4"/>
      <c r="U4"/>
      <c r="V4"/>
      <c r="W4"/>
      <c r="X4"/>
      <c r="Y4"/>
    </row>
    <row r="5" spans="2:25" ht="12.75">
      <c r="B5" s="2"/>
      <c r="C5" s="42" t="s">
        <v>156</v>
      </c>
      <c r="D5" s="2"/>
      <c r="E5" s="42" t="s">
        <v>352</v>
      </c>
      <c r="G5" s="2" t="s">
        <v>353</v>
      </c>
      <c r="H5" s="2"/>
      <c r="I5" s="2" t="s">
        <v>354</v>
      </c>
      <c r="J5" s="2"/>
      <c r="K5" s="2" t="s">
        <v>355</v>
      </c>
      <c r="L5" s="2"/>
      <c r="M5" s="34" t="s">
        <v>162</v>
      </c>
      <c r="N5" s="2"/>
      <c r="O5" s="7" t="s">
        <v>356</v>
      </c>
      <c r="S5"/>
      <c r="T5"/>
      <c r="U5"/>
      <c r="V5"/>
      <c r="W5"/>
      <c r="X5"/>
      <c r="Y5"/>
    </row>
    <row r="6" spans="2:25" ht="12.75">
      <c r="B6" s="3" t="s">
        <v>11</v>
      </c>
      <c r="C6" s="3" t="s">
        <v>357</v>
      </c>
      <c r="D6" s="3" t="s">
        <v>200</v>
      </c>
      <c r="E6" s="3" t="s">
        <v>357</v>
      </c>
      <c r="F6" s="3" t="s">
        <v>200</v>
      </c>
      <c r="G6" s="3" t="s">
        <v>357</v>
      </c>
      <c r="H6" s="3" t="s">
        <v>200</v>
      </c>
      <c r="I6" s="3" t="s">
        <v>357</v>
      </c>
      <c r="J6" s="3" t="s">
        <v>358</v>
      </c>
      <c r="K6" s="3" t="s">
        <v>357</v>
      </c>
      <c r="L6" s="3" t="s">
        <v>358</v>
      </c>
      <c r="M6" s="3" t="s">
        <v>357</v>
      </c>
      <c r="N6" s="3" t="s">
        <v>358</v>
      </c>
      <c r="O6" s="3" t="s">
        <v>357</v>
      </c>
      <c r="P6" s="3" t="s">
        <v>358</v>
      </c>
      <c r="Q6" s="3" t="s">
        <v>357</v>
      </c>
      <c r="R6" s="3" t="s">
        <v>358</v>
      </c>
      <c r="S6"/>
      <c r="T6"/>
      <c r="U6"/>
      <c r="V6"/>
      <c r="W6"/>
      <c r="X6"/>
      <c r="Y6"/>
    </row>
    <row r="7" spans="2:25" ht="12.75">
      <c r="B7" s="3" t="s">
        <v>205</v>
      </c>
      <c r="C7" s="3" t="s">
        <v>359</v>
      </c>
      <c r="D7" s="3" t="s">
        <v>209</v>
      </c>
      <c r="E7" s="3" t="s">
        <v>359</v>
      </c>
      <c r="F7" s="84" t="s">
        <v>209</v>
      </c>
      <c r="G7" s="3" t="s">
        <v>359</v>
      </c>
      <c r="H7" s="84" t="s">
        <v>209</v>
      </c>
      <c r="I7" s="3" t="s">
        <v>359</v>
      </c>
      <c r="J7" s="3" t="s">
        <v>200</v>
      </c>
      <c r="K7" s="3" t="s">
        <v>359</v>
      </c>
      <c r="L7" s="3" t="s">
        <v>200</v>
      </c>
      <c r="M7" s="3" t="s">
        <v>359</v>
      </c>
      <c r="N7" s="3" t="s">
        <v>200</v>
      </c>
      <c r="O7" s="3" t="s">
        <v>359</v>
      </c>
      <c r="P7" s="3" t="s">
        <v>200</v>
      </c>
      <c r="Q7" s="3" t="s">
        <v>359</v>
      </c>
      <c r="R7" s="3" t="s">
        <v>200</v>
      </c>
      <c r="S7"/>
      <c r="T7"/>
      <c r="U7"/>
      <c r="V7"/>
      <c r="W7"/>
      <c r="X7"/>
      <c r="Y7"/>
    </row>
    <row r="8" spans="2:25" ht="12.75">
      <c r="B8" s="128" t="s">
        <v>218</v>
      </c>
      <c r="C8" s="128" t="s">
        <v>221</v>
      </c>
      <c r="D8" s="128"/>
      <c r="E8" s="128" t="s">
        <v>221</v>
      </c>
      <c r="F8" s="128"/>
      <c r="G8" s="128" t="s">
        <v>221</v>
      </c>
      <c r="H8" s="128"/>
      <c r="I8" s="128" t="s">
        <v>221</v>
      </c>
      <c r="J8" s="128" t="s">
        <v>209</v>
      </c>
      <c r="K8" s="128" t="s">
        <v>221</v>
      </c>
      <c r="L8" s="128" t="s">
        <v>209</v>
      </c>
      <c r="M8" s="128" t="s">
        <v>221</v>
      </c>
      <c r="N8" s="128" t="s">
        <v>209</v>
      </c>
      <c r="O8" s="128" t="s">
        <v>221</v>
      </c>
      <c r="P8" s="128" t="s">
        <v>209</v>
      </c>
      <c r="Q8" s="128" t="s">
        <v>221</v>
      </c>
      <c r="R8" s="128" t="s">
        <v>209</v>
      </c>
      <c r="S8"/>
      <c r="T8"/>
      <c r="U8"/>
      <c r="V8"/>
      <c r="W8"/>
      <c r="X8"/>
      <c r="Y8"/>
    </row>
    <row r="9" spans="1:25" ht="12.75">
      <c r="A9" s="199" t="s">
        <v>71</v>
      </c>
      <c r="B9" s="129">
        <v>2</v>
      </c>
      <c r="C9" s="129">
        <v>3</v>
      </c>
      <c r="D9" s="129">
        <v>4</v>
      </c>
      <c r="E9" s="129">
        <v>5</v>
      </c>
      <c r="F9" s="129">
        <v>6</v>
      </c>
      <c r="G9" s="129">
        <v>7</v>
      </c>
      <c r="H9" s="129">
        <v>8</v>
      </c>
      <c r="I9" s="129">
        <v>9</v>
      </c>
      <c r="J9" s="129">
        <v>10</v>
      </c>
      <c r="K9" s="129">
        <v>11</v>
      </c>
      <c r="L9" s="129">
        <v>12</v>
      </c>
      <c r="M9" s="54">
        <v>13</v>
      </c>
      <c r="N9" s="129">
        <v>14</v>
      </c>
      <c r="O9" s="200">
        <v>15</v>
      </c>
      <c r="P9" s="200">
        <v>16</v>
      </c>
      <c r="Q9" s="200">
        <v>17</v>
      </c>
      <c r="R9" s="200">
        <v>18</v>
      </c>
      <c r="S9"/>
      <c r="T9"/>
      <c r="U9"/>
      <c r="V9"/>
      <c r="W9"/>
      <c r="X9"/>
      <c r="Y9"/>
    </row>
    <row r="10" spans="1:25" ht="12.75">
      <c r="A10" s="77" t="s">
        <v>585</v>
      </c>
      <c r="B10" s="442"/>
      <c r="C10" s="442"/>
      <c r="D10" s="442"/>
      <c r="E10" s="442"/>
      <c r="F10" s="442"/>
      <c r="G10" s="442"/>
      <c r="H10" s="442"/>
      <c r="I10" s="442"/>
      <c r="J10" s="442"/>
      <c r="K10" s="442"/>
      <c r="L10" s="442"/>
      <c r="M10" s="444"/>
      <c r="N10" s="442"/>
      <c r="O10" s="445"/>
      <c r="P10" s="445"/>
      <c r="Q10" s="445"/>
      <c r="R10" s="445"/>
      <c r="S10"/>
      <c r="T10"/>
      <c r="U10"/>
      <c r="V10"/>
      <c r="W10"/>
      <c r="X10"/>
      <c r="Y10"/>
    </row>
    <row r="11" spans="1:25" ht="12.75">
      <c r="A11" s="87"/>
      <c r="B11" s="442"/>
      <c r="C11" s="442"/>
      <c r="D11" s="442"/>
      <c r="E11" s="442"/>
      <c r="F11" s="442"/>
      <c r="G11" s="442"/>
      <c r="H11" s="442"/>
      <c r="I11" s="442"/>
      <c r="J11" s="442"/>
      <c r="K11" s="442"/>
      <c r="L11" s="442"/>
      <c r="M11" s="444"/>
      <c r="N11" s="442"/>
      <c r="O11" s="445"/>
      <c r="P11" s="445"/>
      <c r="Q11" s="445"/>
      <c r="R11" s="445"/>
      <c r="S11"/>
      <c r="T11"/>
      <c r="U11"/>
      <c r="V11"/>
      <c r="W11"/>
      <c r="X11"/>
      <c r="Y11"/>
    </row>
    <row r="12" spans="1:25" ht="12.75">
      <c r="A12" s="87" t="s">
        <v>586</v>
      </c>
      <c r="B12" s="131">
        <v>20</v>
      </c>
      <c r="C12" s="131"/>
      <c r="D12" s="131"/>
      <c r="E12" s="131"/>
      <c r="F12" s="131"/>
      <c r="G12" s="131"/>
      <c r="H12" s="131"/>
      <c r="I12" s="131"/>
      <c r="J12" s="131"/>
      <c r="K12" s="131"/>
      <c r="L12" s="131"/>
      <c r="M12" s="132"/>
      <c r="N12" s="131"/>
      <c r="O12" s="201"/>
      <c r="P12" s="201"/>
      <c r="Q12" s="201"/>
      <c r="R12" s="201"/>
      <c r="S12"/>
      <c r="T12"/>
      <c r="U12"/>
      <c r="V12"/>
      <c r="W12"/>
      <c r="X12"/>
      <c r="Y12"/>
    </row>
    <row r="13" spans="1:18" s="90" customFormat="1" ht="12.75">
      <c r="A13" s="149" t="s">
        <v>571</v>
      </c>
      <c r="B13" s="137">
        <v>251</v>
      </c>
      <c r="C13" s="137">
        <v>156598579</v>
      </c>
      <c r="D13" s="137">
        <v>3820667</v>
      </c>
      <c r="E13" s="137">
        <v>203587952</v>
      </c>
      <c r="F13" s="137">
        <v>7548563</v>
      </c>
      <c r="G13" s="137">
        <v>0</v>
      </c>
      <c r="H13" s="137">
        <v>0</v>
      </c>
      <c r="I13" s="137">
        <v>26667882</v>
      </c>
      <c r="J13" s="137">
        <v>668816</v>
      </c>
      <c r="K13" s="137">
        <v>28698156</v>
      </c>
      <c r="L13" s="137">
        <v>693295</v>
      </c>
      <c r="M13" s="139">
        <v>8002713</v>
      </c>
      <c r="N13" s="137">
        <v>308443</v>
      </c>
      <c r="O13" s="202">
        <v>1457918</v>
      </c>
      <c r="P13" s="202">
        <v>50693</v>
      </c>
      <c r="Q13" s="202">
        <v>425013200</v>
      </c>
      <c r="R13" s="202">
        <v>13090478</v>
      </c>
    </row>
    <row r="14" spans="1:18" s="90" customFormat="1" ht="12.75">
      <c r="A14" s="133" t="s">
        <v>572</v>
      </c>
      <c r="B14" s="131">
        <v>18</v>
      </c>
      <c r="C14" s="131">
        <v>15692532</v>
      </c>
      <c r="D14" s="131">
        <v>359970</v>
      </c>
      <c r="E14" s="131">
        <v>16126212</v>
      </c>
      <c r="F14" s="131">
        <v>330390</v>
      </c>
      <c r="G14" s="131">
        <v>0</v>
      </c>
      <c r="H14" s="131">
        <v>0</v>
      </c>
      <c r="I14" s="131">
        <v>2639845</v>
      </c>
      <c r="J14" s="131">
        <v>66131</v>
      </c>
      <c r="K14" s="131">
        <v>2231404</v>
      </c>
      <c r="L14" s="131">
        <v>54186</v>
      </c>
      <c r="M14" s="132">
        <v>404472</v>
      </c>
      <c r="N14" s="131">
        <v>8674</v>
      </c>
      <c r="O14" s="201">
        <v>93207</v>
      </c>
      <c r="P14" s="201">
        <v>1862</v>
      </c>
      <c r="Q14" s="201">
        <v>37187672</v>
      </c>
      <c r="R14" s="201">
        <v>821215</v>
      </c>
    </row>
    <row r="15" spans="1:18" s="90" customFormat="1" ht="12.75">
      <c r="A15" s="133" t="s">
        <v>226</v>
      </c>
      <c r="B15" s="131">
        <v>21</v>
      </c>
      <c r="C15" s="131">
        <v>14064211</v>
      </c>
      <c r="D15" s="131">
        <v>352226</v>
      </c>
      <c r="E15" s="131">
        <v>14491601</v>
      </c>
      <c r="F15" s="131">
        <v>421838</v>
      </c>
      <c r="G15" s="131">
        <v>0</v>
      </c>
      <c r="H15" s="131">
        <v>0</v>
      </c>
      <c r="I15" s="131">
        <v>2185165</v>
      </c>
      <c r="J15" s="131">
        <v>59931</v>
      </c>
      <c r="K15" s="131">
        <v>1934412</v>
      </c>
      <c r="L15" s="131">
        <v>50320</v>
      </c>
      <c r="M15" s="132">
        <v>427483</v>
      </c>
      <c r="N15" s="131">
        <v>12733</v>
      </c>
      <c r="O15" s="201">
        <v>82832</v>
      </c>
      <c r="P15" s="201">
        <v>2168</v>
      </c>
      <c r="Q15" s="201">
        <v>33185704</v>
      </c>
      <c r="R15" s="201">
        <v>899217</v>
      </c>
    </row>
    <row r="16" spans="1:18" s="90" customFormat="1" ht="12.75">
      <c r="A16" s="133" t="s">
        <v>114</v>
      </c>
      <c r="B16" s="131">
        <v>23</v>
      </c>
      <c r="C16" s="131">
        <v>16148838</v>
      </c>
      <c r="D16" s="131">
        <v>450657</v>
      </c>
      <c r="E16" s="131">
        <v>23736610</v>
      </c>
      <c r="F16" s="131">
        <v>851213</v>
      </c>
      <c r="G16" s="131">
        <v>0</v>
      </c>
      <c r="H16" s="131">
        <v>0</v>
      </c>
      <c r="I16" s="131">
        <v>2018823</v>
      </c>
      <c r="J16" s="131">
        <v>60753</v>
      </c>
      <c r="K16" s="131">
        <v>1957642</v>
      </c>
      <c r="L16" s="131">
        <v>58074</v>
      </c>
      <c r="M16" s="132">
        <v>764989</v>
      </c>
      <c r="N16" s="131">
        <v>29383</v>
      </c>
      <c r="O16" s="201">
        <v>103561</v>
      </c>
      <c r="P16" s="201">
        <v>3800</v>
      </c>
      <c r="Q16" s="201">
        <v>44730463</v>
      </c>
      <c r="R16" s="201">
        <v>1453881</v>
      </c>
    </row>
    <row r="17" spans="1:18" s="90" customFormat="1" ht="12.75">
      <c r="A17" s="133" t="s">
        <v>115</v>
      </c>
      <c r="B17" s="131">
        <v>19</v>
      </c>
      <c r="C17" s="131">
        <v>9609209</v>
      </c>
      <c r="D17" s="131">
        <v>287357</v>
      </c>
      <c r="E17" s="131">
        <v>16565236</v>
      </c>
      <c r="F17" s="131">
        <v>849997</v>
      </c>
      <c r="G17" s="131">
        <v>0</v>
      </c>
      <c r="H17" s="131">
        <v>0</v>
      </c>
      <c r="I17" s="131">
        <v>1624354</v>
      </c>
      <c r="J17" s="131">
        <v>49964</v>
      </c>
      <c r="K17" s="131">
        <v>1805071</v>
      </c>
      <c r="L17" s="131">
        <v>53202</v>
      </c>
      <c r="M17" s="132">
        <v>578100</v>
      </c>
      <c r="N17" s="131">
        <v>30279</v>
      </c>
      <c r="O17" s="201">
        <v>71334</v>
      </c>
      <c r="P17" s="201">
        <v>3432</v>
      </c>
      <c r="Q17" s="201">
        <v>30253304</v>
      </c>
      <c r="R17" s="201">
        <v>1274230</v>
      </c>
    </row>
    <row r="18" spans="1:18" s="90" customFormat="1" ht="12.75">
      <c r="A18" s="133" t="s">
        <v>116</v>
      </c>
      <c r="B18" s="131">
        <v>22</v>
      </c>
      <c r="C18" s="131">
        <v>12668280</v>
      </c>
      <c r="D18" s="131">
        <v>365564</v>
      </c>
      <c r="E18" s="131">
        <v>18033294</v>
      </c>
      <c r="F18" s="131">
        <v>989113</v>
      </c>
      <c r="G18" s="131">
        <v>0</v>
      </c>
      <c r="H18" s="131">
        <v>0</v>
      </c>
      <c r="I18" s="131">
        <v>2014533</v>
      </c>
      <c r="J18" s="131">
        <v>60097</v>
      </c>
      <c r="K18" s="131">
        <v>1994175</v>
      </c>
      <c r="L18" s="131">
        <v>56855</v>
      </c>
      <c r="M18" s="132">
        <v>710304</v>
      </c>
      <c r="N18" s="131">
        <v>40298</v>
      </c>
      <c r="O18" s="201">
        <v>101327</v>
      </c>
      <c r="P18" s="201">
        <v>5379</v>
      </c>
      <c r="Q18" s="201">
        <v>35521913</v>
      </c>
      <c r="R18" s="201">
        <v>1517305</v>
      </c>
    </row>
    <row r="19" spans="1:18" s="90" customFormat="1" ht="12.75">
      <c r="A19" s="133" t="s">
        <v>117</v>
      </c>
      <c r="B19" s="131">
        <v>22</v>
      </c>
      <c r="C19" s="131">
        <v>17842671</v>
      </c>
      <c r="D19" s="131">
        <v>485079</v>
      </c>
      <c r="E19" s="131">
        <v>24008470</v>
      </c>
      <c r="F19" s="131">
        <v>1120263</v>
      </c>
      <c r="G19" s="131">
        <v>0</v>
      </c>
      <c r="H19" s="131">
        <v>0</v>
      </c>
      <c r="I19" s="131">
        <v>2808150</v>
      </c>
      <c r="J19" s="131">
        <v>78731</v>
      </c>
      <c r="K19" s="131">
        <v>3599639</v>
      </c>
      <c r="L19" s="131">
        <v>95262</v>
      </c>
      <c r="M19" s="132">
        <v>984150</v>
      </c>
      <c r="N19" s="131">
        <v>47981</v>
      </c>
      <c r="O19" s="201">
        <v>142394</v>
      </c>
      <c r="P19" s="201">
        <v>6347</v>
      </c>
      <c r="Q19" s="201">
        <v>49385474</v>
      </c>
      <c r="R19" s="201">
        <v>1833663</v>
      </c>
    </row>
    <row r="20" spans="1:18" s="90" customFormat="1" ht="12.75">
      <c r="A20" s="133" t="s">
        <v>118</v>
      </c>
      <c r="B20" s="131">
        <v>20</v>
      </c>
      <c r="C20" s="131">
        <v>10904564</v>
      </c>
      <c r="D20" s="131">
        <v>256470</v>
      </c>
      <c r="E20" s="131">
        <v>17653654</v>
      </c>
      <c r="F20" s="131">
        <v>670968</v>
      </c>
      <c r="G20" s="131">
        <v>0</v>
      </c>
      <c r="H20" s="131">
        <v>0</v>
      </c>
      <c r="I20" s="131">
        <v>2020510</v>
      </c>
      <c r="J20" s="131">
        <v>48371</v>
      </c>
      <c r="K20" s="131">
        <v>2599916</v>
      </c>
      <c r="L20" s="131">
        <v>59594</v>
      </c>
      <c r="M20" s="132">
        <v>797264</v>
      </c>
      <c r="N20" s="131">
        <v>31958</v>
      </c>
      <c r="O20" s="201">
        <v>143404</v>
      </c>
      <c r="P20" s="201">
        <v>5527</v>
      </c>
      <c r="Q20" s="201">
        <v>34119312</v>
      </c>
      <c r="R20" s="201">
        <v>1072889</v>
      </c>
    </row>
    <row r="21" spans="1:25" ht="12.75">
      <c r="A21" s="7" t="s">
        <v>119</v>
      </c>
      <c r="B21">
        <v>22</v>
      </c>
      <c r="C21">
        <v>17052495</v>
      </c>
      <c r="D21">
        <v>363988</v>
      </c>
      <c r="E21">
        <v>15798351</v>
      </c>
      <c r="F21">
        <v>519385</v>
      </c>
      <c r="G21">
        <v>0</v>
      </c>
      <c r="H21">
        <v>0</v>
      </c>
      <c r="I21">
        <v>3158758</v>
      </c>
      <c r="J21">
        <v>69705</v>
      </c>
      <c r="K21">
        <v>3280921</v>
      </c>
      <c r="L21">
        <v>71256</v>
      </c>
      <c r="M21" s="84">
        <v>774381</v>
      </c>
      <c r="N21">
        <v>26769</v>
      </c>
      <c r="O21">
        <v>171019</v>
      </c>
      <c r="P21">
        <v>5630</v>
      </c>
      <c r="Q21">
        <v>40235925</v>
      </c>
      <c r="R21">
        <v>1056731</v>
      </c>
      <c r="S21"/>
      <c r="T21"/>
      <c r="U21"/>
      <c r="V21"/>
      <c r="W21"/>
      <c r="X21"/>
      <c r="Y21"/>
    </row>
    <row r="22" spans="1:18" s="90" customFormat="1" ht="12.75">
      <c r="A22" s="133" t="s">
        <v>120</v>
      </c>
      <c r="B22" s="131">
        <v>22</v>
      </c>
      <c r="C22" s="131">
        <v>10605483</v>
      </c>
      <c r="D22" s="131">
        <v>238577</v>
      </c>
      <c r="E22" s="131">
        <v>18888008</v>
      </c>
      <c r="F22" s="131">
        <v>647356</v>
      </c>
      <c r="G22" s="131">
        <v>0</v>
      </c>
      <c r="H22" s="131">
        <v>0</v>
      </c>
      <c r="I22" s="131">
        <v>1684458</v>
      </c>
      <c r="J22" s="131">
        <v>38415</v>
      </c>
      <c r="K22" s="131">
        <v>2537127</v>
      </c>
      <c r="L22" s="131">
        <v>56146</v>
      </c>
      <c r="M22" s="132">
        <v>850153</v>
      </c>
      <c r="N22" s="131">
        <v>28895</v>
      </c>
      <c r="O22" s="201">
        <v>172005</v>
      </c>
      <c r="P22" s="201">
        <v>5687</v>
      </c>
      <c r="Q22" s="201">
        <v>34737234</v>
      </c>
      <c r="R22" s="201">
        <v>1015077</v>
      </c>
    </row>
    <row r="23" spans="1:25" ht="12.75">
      <c r="A23" s="133" t="s">
        <v>121</v>
      </c>
      <c r="B23" s="131">
        <v>21</v>
      </c>
      <c r="C23" s="131">
        <v>11407865</v>
      </c>
      <c r="D23" s="131">
        <v>240797</v>
      </c>
      <c r="E23" s="131">
        <v>14287983</v>
      </c>
      <c r="F23" s="131">
        <v>451314</v>
      </c>
      <c r="G23" s="131">
        <v>0</v>
      </c>
      <c r="H23" s="131">
        <v>0</v>
      </c>
      <c r="I23" s="131">
        <v>2116761</v>
      </c>
      <c r="J23" s="131">
        <v>45568</v>
      </c>
      <c r="K23" s="131">
        <v>2224230</v>
      </c>
      <c r="L23" s="131">
        <v>46936</v>
      </c>
      <c r="M23" s="132">
        <v>579074</v>
      </c>
      <c r="N23" s="131">
        <v>18359</v>
      </c>
      <c r="O23" s="201">
        <v>115515</v>
      </c>
      <c r="P23" s="201">
        <v>3569</v>
      </c>
      <c r="Q23" s="201">
        <v>30731428</v>
      </c>
      <c r="R23" s="201">
        <v>806542</v>
      </c>
      <c r="S23"/>
      <c r="T23"/>
      <c r="U23"/>
      <c r="V23"/>
      <c r="W23"/>
      <c r="X23"/>
      <c r="Y23"/>
    </row>
    <row r="24" spans="1:25" ht="12.75">
      <c r="A24" s="133" t="s">
        <v>122</v>
      </c>
      <c r="B24" s="131">
        <v>21</v>
      </c>
      <c r="C24" s="131">
        <v>10219149</v>
      </c>
      <c r="D24" s="131">
        <v>214524</v>
      </c>
      <c r="E24" s="131">
        <v>13350667</v>
      </c>
      <c r="F24" s="131">
        <v>400096</v>
      </c>
      <c r="G24" s="131">
        <v>0</v>
      </c>
      <c r="H24" s="131">
        <v>0</v>
      </c>
      <c r="I24" s="131">
        <v>1993761</v>
      </c>
      <c r="J24" s="131">
        <v>42577</v>
      </c>
      <c r="K24" s="131">
        <v>2061921</v>
      </c>
      <c r="L24" s="131">
        <v>42888</v>
      </c>
      <c r="M24" s="132">
        <v>625846</v>
      </c>
      <c r="N24" s="131">
        <v>19380</v>
      </c>
      <c r="O24" s="201">
        <v>132460</v>
      </c>
      <c r="P24" s="201">
        <v>3977</v>
      </c>
      <c r="Q24" s="201">
        <v>28383804</v>
      </c>
      <c r="R24" s="201">
        <v>723443</v>
      </c>
      <c r="S24"/>
      <c r="T24"/>
      <c r="U24"/>
      <c r="V24"/>
      <c r="W24"/>
      <c r="X24"/>
      <c r="Y24"/>
    </row>
    <row r="25" spans="1:25" ht="12.75">
      <c r="A25" s="133" t="s">
        <v>123</v>
      </c>
      <c r="B25" s="131">
        <v>20</v>
      </c>
      <c r="C25" s="131">
        <v>10383282</v>
      </c>
      <c r="D25" s="131">
        <v>205458</v>
      </c>
      <c r="E25" s="131">
        <v>10647866</v>
      </c>
      <c r="F25" s="131">
        <v>296629</v>
      </c>
      <c r="G25" s="131">
        <v>0</v>
      </c>
      <c r="H25" s="131">
        <v>0</v>
      </c>
      <c r="I25" s="131">
        <v>2402764</v>
      </c>
      <c r="J25" s="131">
        <v>48574</v>
      </c>
      <c r="K25" s="131">
        <v>2471698</v>
      </c>
      <c r="L25" s="131">
        <v>48576</v>
      </c>
      <c r="M25" s="132">
        <v>506497</v>
      </c>
      <c r="N25" s="131">
        <v>13735</v>
      </c>
      <c r="O25" s="201">
        <v>128860</v>
      </c>
      <c r="P25" s="201">
        <v>3315</v>
      </c>
      <c r="Q25" s="201">
        <v>26540967</v>
      </c>
      <c r="R25" s="201">
        <v>616287</v>
      </c>
      <c r="S25"/>
      <c r="T25"/>
      <c r="U25"/>
      <c r="V25"/>
      <c r="W25"/>
      <c r="X25"/>
      <c r="Y25"/>
    </row>
    <row r="26" spans="1:25" ht="12.75">
      <c r="A26" s="130" t="s">
        <v>62</v>
      </c>
      <c r="B26" s="145">
        <v>249</v>
      </c>
      <c r="C26" s="137">
        <v>81487424</v>
      </c>
      <c r="D26" s="137">
        <v>2539576</v>
      </c>
      <c r="E26" s="137">
        <v>104955401</v>
      </c>
      <c r="F26" s="137">
        <v>3830972</v>
      </c>
      <c r="G26" s="137">
        <v>0</v>
      </c>
      <c r="H26" s="137">
        <v>0</v>
      </c>
      <c r="I26" s="137">
        <v>12632349</v>
      </c>
      <c r="J26" s="137">
        <v>398219</v>
      </c>
      <c r="K26" s="137">
        <v>12525089</v>
      </c>
      <c r="L26" s="137">
        <v>393693</v>
      </c>
      <c r="M26" s="139">
        <v>4394292</v>
      </c>
      <c r="N26" s="137">
        <v>161902</v>
      </c>
      <c r="O26" s="202">
        <v>889018</v>
      </c>
      <c r="P26" s="202">
        <v>319093</v>
      </c>
      <c r="Q26" s="202">
        <v>216883573</v>
      </c>
      <c r="R26" s="202">
        <v>7356271</v>
      </c>
      <c r="S26"/>
      <c r="T26"/>
      <c r="U26"/>
      <c r="V26"/>
      <c r="W26"/>
      <c r="X26"/>
      <c r="Y26"/>
    </row>
    <row r="27" spans="1:25" ht="12.75">
      <c r="A27" s="133" t="s">
        <v>124</v>
      </c>
      <c r="B27" s="150">
        <v>21</v>
      </c>
      <c r="C27" s="131">
        <v>15648805</v>
      </c>
      <c r="D27" s="131">
        <v>290957</v>
      </c>
      <c r="E27" s="131">
        <v>10873236</v>
      </c>
      <c r="F27" s="131">
        <v>277378</v>
      </c>
      <c r="G27" s="131">
        <v>0</v>
      </c>
      <c r="H27" s="131">
        <v>0</v>
      </c>
      <c r="I27" s="131">
        <v>2985472</v>
      </c>
      <c r="J27" s="131">
        <v>57683</v>
      </c>
      <c r="K27" s="131">
        <v>2908374</v>
      </c>
      <c r="L27" s="131">
        <v>55639</v>
      </c>
      <c r="M27" s="132">
        <v>384679</v>
      </c>
      <c r="N27" s="131">
        <v>9530</v>
      </c>
      <c r="O27" s="201">
        <v>111333</v>
      </c>
      <c r="P27" s="201">
        <v>2576</v>
      </c>
      <c r="Q27" s="201">
        <v>32911899</v>
      </c>
      <c r="R27" s="201">
        <v>693763</v>
      </c>
      <c r="S27"/>
      <c r="T27"/>
      <c r="U27"/>
      <c r="V27"/>
      <c r="W27"/>
      <c r="X27"/>
      <c r="Y27"/>
    </row>
    <row r="28" spans="1:25" ht="12.75">
      <c r="A28" s="140" t="s">
        <v>125</v>
      </c>
      <c r="B28" s="150">
        <v>19</v>
      </c>
      <c r="C28" s="131">
        <v>7735651</v>
      </c>
      <c r="D28" s="131">
        <v>242237</v>
      </c>
      <c r="E28" s="131">
        <v>9853884</v>
      </c>
      <c r="F28" s="131">
        <v>352653</v>
      </c>
      <c r="G28" s="131">
        <v>0</v>
      </c>
      <c r="H28" s="131">
        <v>0</v>
      </c>
      <c r="I28" s="131">
        <v>1332380</v>
      </c>
      <c r="J28" s="131">
        <v>43508</v>
      </c>
      <c r="K28" s="131">
        <v>1440592</v>
      </c>
      <c r="L28" s="131">
        <v>48309</v>
      </c>
      <c r="M28" s="132">
        <v>384994</v>
      </c>
      <c r="N28" s="131">
        <v>14273</v>
      </c>
      <c r="O28" s="201">
        <v>73643</v>
      </c>
      <c r="P28" s="201">
        <v>2513</v>
      </c>
      <c r="Q28" s="201">
        <v>20821144</v>
      </c>
      <c r="R28" s="201">
        <v>703492</v>
      </c>
      <c r="S28"/>
      <c r="T28"/>
      <c r="U28"/>
      <c r="V28"/>
      <c r="W28"/>
      <c r="X28"/>
      <c r="Y28"/>
    </row>
    <row r="29" spans="1:25" ht="12.75">
      <c r="A29" s="133" t="s">
        <v>126</v>
      </c>
      <c r="B29" s="150">
        <v>20</v>
      </c>
      <c r="C29" s="150">
        <v>4716781</v>
      </c>
      <c r="D29" s="150">
        <v>190592</v>
      </c>
      <c r="E29" s="150">
        <v>9364321</v>
      </c>
      <c r="F29" s="150">
        <v>350817</v>
      </c>
      <c r="G29" s="150">
        <v>0</v>
      </c>
      <c r="H29" s="150">
        <v>0</v>
      </c>
      <c r="I29" s="150">
        <v>738931</v>
      </c>
      <c r="J29" s="150">
        <v>30400</v>
      </c>
      <c r="K29" s="150">
        <v>902654</v>
      </c>
      <c r="L29" s="150">
        <v>36245</v>
      </c>
      <c r="M29" s="150">
        <v>438297</v>
      </c>
      <c r="N29" s="150">
        <v>16705</v>
      </c>
      <c r="O29" s="150">
        <v>71462</v>
      </c>
      <c r="P29" s="150">
        <v>2697</v>
      </c>
      <c r="Q29" s="150">
        <f>+C29+E29+G29+I29+K29+M29+O29</f>
        <v>16232446</v>
      </c>
      <c r="R29" s="150">
        <f>+D29+F29+H29+J29+L29+N29+P29</f>
        <v>627456</v>
      </c>
      <c r="S29"/>
      <c r="T29"/>
      <c r="U29"/>
      <c r="V29"/>
      <c r="W29"/>
      <c r="X29"/>
      <c r="Y29"/>
    </row>
    <row r="30" spans="1:18" s="90" customFormat="1" ht="12.75">
      <c r="A30" s="133" t="s">
        <v>127</v>
      </c>
      <c r="B30" s="150">
        <v>20</v>
      </c>
      <c r="C30" s="131">
        <v>5798118</v>
      </c>
      <c r="D30" s="131">
        <v>225288</v>
      </c>
      <c r="E30" s="131">
        <v>9261984</v>
      </c>
      <c r="F30" s="131">
        <v>347746</v>
      </c>
      <c r="G30" s="131">
        <v>0</v>
      </c>
      <c r="H30" s="131">
        <v>0</v>
      </c>
      <c r="I30" s="131">
        <v>961242</v>
      </c>
      <c r="J30" s="131">
        <v>38303</v>
      </c>
      <c r="K30" s="131">
        <v>1060753</v>
      </c>
      <c r="L30" s="131">
        <v>41415</v>
      </c>
      <c r="M30" s="132">
        <v>369743</v>
      </c>
      <c r="N30" s="131">
        <v>13989</v>
      </c>
      <c r="O30" s="201">
        <v>64886</v>
      </c>
      <c r="P30" s="201">
        <v>2419</v>
      </c>
      <c r="Q30" s="201">
        <v>17516726</v>
      </c>
      <c r="R30" s="201">
        <v>669162</v>
      </c>
    </row>
    <row r="31" spans="1:25" ht="12.75">
      <c r="A31" s="133" t="s">
        <v>128</v>
      </c>
      <c r="B31" s="150">
        <v>22</v>
      </c>
      <c r="C31" s="131">
        <v>4644632</v>
      </c>
      <c r="D31" s="131">
        <v>180781</v>
      </c>
      <c r="E31" s="131">
        <v>10539507</v>
      </c>
      <c r="F31" s="131">
        <v>388800</v>
      </c>
      <c r="G31" s="131">
        <v>0</v>
      </c>
      <c r="H31" s="131">
        <v>0</v>
      </c>
      <c r="I31" s="131">
        <v>701372</v>
      </c>
      <c r="J31" s="131">
        <v>27568</v>
      </c>
      <c r="K31" s="131">
        <v>845270</v>
      </c>
      <c r="L31" s="131">
        <v>32450</v>
      </c>
      <c r="M31" s="132">
        <v>463369</v>
      </c>
      <c r="N31" s="131">
        <v>16886</v>
      </c>
      <c r="O31" s="201">
        <v>90369</v>
      </c>
      <c r="P31" s="201">
        <v>3343</v>
      </c>
      <c r="Q31" s="201">
        <v>17284519</v>
      </c>
      <c r="R31" s="201">
        <v>649829</v>
      </c>
      <c r="S31"/>
      <c r="T31"/>
      <c r="U31"/>
      <c r="V31"/>
      <c r="W31"/>
      <c r="X31"/>
      <c r="Y31"/>
    </row>
    <row r="32" spans="1:25" ht="12.75">
      <c r="A32" s="133" t="s">
        <v>129</v>
      </c>
      <c r="B32" s="157">
        <v>20</v>
      </c>
      <c r="C32" s="131">
        <v>4556984</v>
      </c>
      <c r="D32" s="131">
        <v>166974</v>
      </c>
      <c r="E32" s="131">
        <v>7929018</v>
      </c>
      <c r="F32" s="131">
        <v>272516</v>
      </c>
      <c r="G32" s="131">
        <v>0</v>
      </c>
      <c r="H32" s="131">
        <v>0</v>
      </c>
      <c r="I32" s="131">
        <v>622933</v>
      </c>
      <c r="J32" s="131">
        <v>23195</v>
      </c>
      <c r="K32" s="131">
        <v>729855</v>
      </c>
      <c r="L32" s="131">
        <v>26549</v>
      </c>
      <c r="M32" s="132">
        <v>400618</v>
      </c>
      <c r="N32" s="131">
        <v>13873</v>
      </c>
      <c r="O32" s="201">
        <v>74318</v>
      </c>
      <c r="P32" s="201">
        <v>2553</v>
      </c>
      <c r="Q32" s="201">
        <v>14313726</v>
      </c>
      <c r="R32" s="201">
        <v>505658</v>
      </c>
      <c r="S32"/>
      <c r="T32"/>
      <c r="U32"/>
      <c r="V32"/>
      <c r="W32"/>
      <c r="X32"/>
      <c r="Y32"/>
    </row>
    <row r="33" spans="1:25" ht="12.75">
      <c r="A33" s="133" t="s">
        <v>163</v>
      </c>
      <c r="B33" s="150">
        <v>21</v>
      </c>
      <c r="C33" s="131">
        <v>5081055</v>
      </c>
      <c r="D33" s="131">
        <v>177518</v>
      </c>
      <c r="E33" s="131">
        <v>8644137</v>
      </c>
      <c r="F33" s="131">
        <v>275430</v>
      </c>
      <c r="G33" s="131">
        <v>0</v>
      </c>
      <c r="H33" s="131">
        <v>0</v>
      </c>
      <c r="I33" s="131">
        <v>762499</v>
      </c>
      <c r="J33" s="131">
        <v>27130</v>
      </c>
      <c r="K33" s="131">
        <v>762222</v>
      </c>
      <c r="L33" s="131">
        <v>26517</v>
      </c>
      <c r="M33" s="132">
        <v>428237</v>
      </c>
      <c r="N33" s="131">
        <v>13791</v>
      </c>
      <c r="O33" s="201">
        <v>79316</v>
      </c>
      <c r="P33" s="201">
        <v>2560</v>
      </c>
      <c r="Q33" s="201">
        <v>15757466</v>
      </c>
      <c r="R33" s="201">
        <v>522946</v>
      </c>
      <c r="S33"/>
      <c r="T33"/>
      <c r="U33"/>
      <c r="V33"/>
      <c r="W33"/>
      <c r="X33"/>
      <c r="Y33"/>
    </row>
    <row r="34" spans="1:25" ht="12.75">
      <c r="A34" s="133" t="s">
        <v>131</v>
      </c>
      <c r="B34" s="150">
        <v>22</v>
      </c>
      <c r="C34" s="131">
        <v>5250973</v>
      </c>
      <c r="D34" s="131">
        <v>173334</v>
      </c>
      <c r="E34" s="131">
        <v>7530310</v>
      </c>
      <c r="F34" s="131">
        <v>229182</v>
      </c>
      <c r="G34" s="131">
        <v>0</v>
      </c>
      <c r="H34" s="131">
        <v>0</v>
      </c>
      <c r="I34" s="131">
        <v>807014</v>
      </c>
      <c r="J34" s="131">
        <v>27276</v>
      </c>
      <c r="K34" s="131">
        <v>789241</v>
      </c>
      <c r="L34" s="131">
        <v>25830</v>
      </c>
      <c r="M34" s="132">
        <v>358753</v>
      </c>
      <c r="N34" s="131">
        <v>11273</v>
      </c>
      <c r="O34" s="201">
        <v>87767</v>
      </c>
      <c r="P34" s="201">
        <v>2772</v>
      </c>
      <c r="Q34" s="201">
        <v>14824058</v>
      </c>
      <c r="R34" s="201">
        <v>469666</v>
      </c>
      <c r="S34"/>
      <c r="T34"/>
      <c r="U34"/>
      <c r="V34"/>
      <c r="W34"/>
      <c r="X34"/>
      <c r="Y34"/>
    </row>
    <row r="35" spans="1:25" ht="12.75">
      <c r="A35" s="133" t="s">
        <v>132</v>
      </c>
      <c r="B35" s="150">
        <v>21</v>
      </c>
      <c r="C35" s="131">
        <v>6103483</v>
      </c>
      <c r="D35" s="131">
        <v>186758</v>
      </c>
      <c r="E35" s="131">
        <v>5614044</v>
      </c>
      <c r="F35" s="131">
        <v>222538</v>
      </c>
      <c r="G35" s="131">
        <v>0</v>
      </c>
      <c r="H35" s="131">
        <v>0</v>
      </c>
      <c r="I35" s="131">
        <v>898796</v>
      </c>
      <c r="J35" s="131">
        <v>28378</v>
      </c>
      <c r="K35" s="131">
        <v>851659</v>
      </c>
      <c r="L35" s="131">
        <v>26334</v>
      </c>
      <c r="M35" s="132">
        <v>247562</v>
      </c>
      <c r="N35" s="131">
        <v>10279</v>
      </c>
      <c r="O35" s="201">
        <v>69314</v>
      </c>
      <c r="P35" s="201">
        <v>2968</v>
      </c>
      <c r="Q35" s="201">
        <v>13784858</v>
      </c>
      <c r="R35" s="201">
        <v>477255</v>
      </c>
      <c r="S35"/>
      <c r="T35"/>
      <c r="U35"/>
      <c r="V35"/>
      <c r="W35"/>
      <c r="X35"/>
      <c r="Y35"/>
    </row>
    <row r="36" spans="1:25" ht="12.75">
      <c r="A36" s="133" t="s">
        <v>164</v>
      </c>
      <c r="B36" s="150">
        <v>23</v>
      </c>
      <c r="C36" s="131">
        <v>8437382</v>
      </c>
      <c r="D36" s="131">
        <v>243571</v>
      </c>
      <c r="E36" s="131">
        <v>6241247</v>
      </c>
      <c r="F36" s="131">
        <v>243954</v>
      </c>
      <c r="G36" s="131">
        <v>0</v>
      </c>
      <c r="H36" s="131">
        <v>0</v>
      </c>
      <c r="I36" s="131">
        <v>1118170</v>
      </c>
      <c r="J36" s="131">
        <v>34158</v>
      </c>
      <c r="K36" s="131">
        <v>793228</v>
      </c>
      <c r="L36" s="131">
        <v>23814</v>
      </c>
      <c r="M36" s="132">
        <v>206960</v>
      </c>
      <c r="N36" s="131">
        <v>8767</v>
      </c>
      <c r="O36" s="201">
        <v>57527</v>
      </c>
      <c r="P36" s="201">
        <v>2541</v>
      </c>
      <c r="Q36" s="201">
        <v>16854514</v>
      </c>
      <c r="R36" s="201">
        <v>556804</v>
      </c>
      <c r="S36"/>
      <c r="T36"/>
      <c r="U36"/>
      <c r="V36"/>
      <c r="W36"/>
      <c r="X36"/>
      <c r="Y36"/>
    </row>
    <row r="37" spans="1:25" ht="12.75">
      <c r="A37" s="133" t="s">
        <v>134</v>
      </c>
      <c r="B37" s="132">
        <v>22</v>
      </c>
      <c r="C37" s="131">
        <v>7666525</v>
      </c>
      <c r="D37" s="131">
        <v>257328</v>
      </c>
      <c r="E37" s="131">
        <v>9082184</v>
      </c>
      <c r="F37" s="131">
        <v>409403</v>
      </c>
      <c r="G37" s="131">
        <v>0</v>
      </c>
      <c r="H37" s="131">
        <v>0</v>
      </c>
      <c r="I37" s="131">
        <v>929908</v>
      </c>
      <c r="J37" s="131">
        <v>33096</v>
      </c>
      <c r="K37" s="131">
        <v>725769</v>
      </c>
      <c r="L37" s="131">
        <v>25694</v>
      </c>
      <c r="M37" s="132">
        <v>317774</v>
      </c>
      <c r="N37" s="131">
        <v>14910</v>
      </c>
      <c r="O37" s="201">
        <v>41904</v>
      </c>
      <c r="P37" s="201">
        <v>1971</v>
      </c>
      <c r="Q37" s="201">
        <v>18764064</v>
      </c>
      <c r="R37" s="201">
        <v>742401</v>
      </c>
      <c r="S37"/>
      <c r="T37"/>
      <c r="U37"/>
      <c r="V37"/>
      <c r="W37"/>
      <c r="X37"/>
      <c r="Y37"/>
    </row>
    <row r="38" spans="1:25" ht="12.75">
      <c r="A38" s="133" t="s">
        <v>135</v>
      </c>
      <c r="B38" s="132">
        <v>18</v>
      </c>
      <c r="C38" s="131">
        <v>5847035</v>
      </c>
      <c r="D38" s="131">
        <v>204238</v>
      </c>
      <c r="E38" s="131">
        <v>10021529</v>
      </c>
      <c r="F38" s="131">
        <v>460555</v>
      </c>
      <c r="G38" s="131">
        <v>0</v>
      </c>
      <c r="H38" s="131">
        <v>0</v>
      </c>
      <c r="I38" s="131">
        <v>773632</v>
      </c>
      <c r="J38" s="131">
        <v>27524</v>
      </c>
      <c r="K38" s="131">
        <v>715472</v>
      </c>
      <c r="L38" s="131">
        <v>24897</v>
      </c>
      <c r="M38" s="132">
        <v>393306</v>
      </c>
      <c r="N38" s="131">
        <v>17627</v>
      </c>
      <c r="O38" s="201">
        <v>67179</v>
      </c>
      <c r="P38" s="201">
        <v>2998</v>
      </c>
      <c r="Q38" s="201">
        <v>17818153</v>
      </c>
      <c r="R38" s="201">
        <v>737839</v>
      </c>
      <c r="S38"/>
      <c r="T38"/>
      <c r="U38"/>
      <c r="V38"/>
      <c r="W38"/>
      <c r="X38"/>
      <c r="Y38"/>
    </row>
    <row r="39" spans="1:25" ht="12.75">
      <c r="A39" s="130" t="s">
        <v>63</v>
      </c>
      <c r="B39" s="137">
        <v>251</v>
      </c>
      <c r="C39" s="137">
        <v>58537886</v>
      </c>
      <c r="D39" s="137">
        <v>1513791</v>
      </c>
      <c r="E39" s="137">
        <v>80905493</v>
      </c>
      <c r="F39" s="137">
        <v>2791721</v>
      </c>
      <c r="G39" s="137">
        <v>0</v>
      </c>
      <c r="H39" s="137">
        <v>0</v>
      </c>
      <c r="I39" s="137">
        <v>6413467</v>
      </c>
      <c r="J39" s="137">
        <v>168632</v>
      </c>
      <c r="K39" s="137">
        <v>6521649</v>
      </c>
      <c r="L39" s="137">
        <v>169837</v>
      </c>
      <c r="M39" s="139">
        <v>4165996</v>
      </c>
      <c r="N39" s="137">
        <v>143752</v>
      </c>
      <c r="O39" s="203">
        <v>1074780</v>
      </c>
      <c r="P39" s="203">
        <v>365178</v>
      </c>
      <c r="Q39" s="202">
        <v>157619271</v>
      </c>
      <c r="R39" s="202">
        <v>4824250</v>
      </c>
      <c r="S39"/>
      <c r="T39"/>
      <c r="U39"/>
      <c r="V39"/>
      <c r="W39"/>
      <c r="X39"/>
      <c r="Y39"/>
    </row>
    <row r="40" spans="1:25" ht="12.75">
      <c r="A40" s="130" t="s">
        <v>64</v>
      </c>
      <c r="B40" s="137">
        <v>255</v>
      </c>
      <c r="C40" s="137">
        <v>21635449</v>
      </c>
      <c r="D40" s="137">
        <v>772174</v>
      </c>
      <c r="E40" s="137">
        <v>47043066</v>
      </c>
      <c r="F40" s="137">
        <v>1484067</v>
      </c>
      <c r="G40" s="137">
        <v>0</v>
      </c>
      <c r="H40" s="137">
        <v>0</v>
      </c>
      <c r="I40" s="137">
        <v>1870647</v>
      </c>
      <c r="J40" s="137">
        <v>69373</v>
      </c>
      <c r="K40" s="137">
        <v>1422911</v>
      </c>
      <c r="L40" s="137">
        <v>52581</v>
      </c>
      <c r="M40" s="139">
        <v>3946979</v>
      </c>
      <c r="N40" s="137">
        <v>132066</v>
      </c>
      <c r="O40" s="43">
        <v>1098133</v>
      </c>
      <c r="P40" s="43">
        <v>36792</v>
      </c>
      <c r="Q40" s="202">
        <v>77017185</v>
      </c>
      <c r="R40" s="202">
        <v>2547053</v>
      </c>
      <c r="S40"/>
      <c r="T40"/>
      <c r="U40"/>
      <c r="V40"/>
      <c r="W40"/>
      <c r="X40"/>
      <c r="Y40"/>
    </row>
    <row r="41" spans="1:25" ht="12.75">
      <c r="A41" s="141" t="s">
        <v>65</v>
      </c>
      <c r="B41" s="45">
        <v>254</v>
      </c>
      <c r="C41" s="45">
        <v>17192274</v>
      </c>
      <c r="D41" s="45">
        <v>554463</v>
      </c>
      <c r="E41" s="45">
        <v>32485160</v>
      </c>
      <c r="F41" s="45">
        <v>1305949</v>
      </c>
      <c r="G41" s="45">
        <v>1013</v>
      </c>
      <c r="H41" s="45">
        <v>20</v>
      </c>
      <c r="I41" s="45">
        <v>1043894</v>
      </c>
      <c r="J41" s="45">
        <v>31801</v>
      </c>
      <c r="K41" s="45">
        <v>688520</v>
      </c>
      <c r="L41" s="45">
        <v>21022</v>
      </c>
      <c r="M41" s="45">
        <v>4248149</v>
      </c>
      <c r="N41" s="45">
        <v>168174</v>
      </c>
      <c r="O41" s="43">
        <v>1334922</v>
      </c>
      <c r="P41" s="43">
        <v>49038</v>
      </c>
      <c r="Q41" s="204">
        <v>56886776</v>
      </c>
      <c r="R41" s="204">
        <v>2130649</v>
      </c>
      <c r="S41"/>
      <c r="T41"/>
      <c r="U41"/>
      <c r="V41"/>
      <c r="W41"/>
      <c r="X41"/>
      <c r="Y41"/>
    </row>
    <row r="42" spans="1:25" ht="12.75">
      <c r="A42" s="141" t="s">
        <v>66</v>
      </c>
      <c r="B42" s="45">
        <v>251</v>
      </c>
      <c r="C42" s="45">
        <v>2126763</v>
      </c>
      <c r="D42" s="45">
        <v>43952</v>
      </c>
      <c r="E42" s="45">
        <v>10675786</v>
      </c>
      <c r="F42" s="45">
        <v>286532</v>
      </c>
      <c r="G42" s="36" t="s">
        <v>28</v>
      </c>
      <c r="H42" s="36" t="s">
        <v>28</v>
      </c>
      <c r="I42" s="45">
        <v>269721</v>
      </c>
      <c r="J42" s="45">
        <v>5671</v>
      </c>
      <c r="K42" s="45">
        <v>172520</v>
      </c>
      <c r="L42" s="45">
        <v>3577</v>
      </c>
      <c r="M42" s="45">
        <v>2456501</v>
      </c>
      <c r="N42" s="45">
        <v>69644</v>
      </c>
      <c r="O42" s="142">
        <v>1066561</v>
      </c>
      <c r="P42" s="142">
        <v>30489</v>
      </c>
      <c r="Q42" s="142">
        <v>16768909</v>
      </c>
      <c r="R42" s="43">
        <v>139855</v>
      </c>
      <c r="S42"/>
      <c r="T42"/>
      <c r="U42"/>
      <c r="V42"/>
      <c r="W42"/>
      <c r="X42"/>
      <c r="Y42"/>
    </row>
    <row r="43" spans="1:25" ht="12.75">
      <c r="A43" s="43" t="s">
        <v>67</v>
      </c>
      <c r="B43" s="1">
        <v>247</v>
      </c>
      <c r="C43" s="1">
        <v>1025588</v>
      </c>
      <c r="D43" s="143">
        <v>21482</v>
      </c>
      <c r="E43" s="1">
        <v>1957856</v>
      </c>
      <c r="F43" s="1">
        <v>51516</v>
      </c>
      <c r="G43" s="36" t="s">
        <v>28</v>
      </c>
      <c r="H43" s="36" t="s">
        <v>28</v>
      </c>
      <c r="I43" s="1">
        <v>113974</v>
      </c>
      <c r="J43" s="1">
        <v>2466</v>
      </c>
      <c r="K43" s="1">
        <v>61926</v>
      </c>
      <c r="L43" s="1">
        <v>1300</v>
      </c>
      <c r="M43" s="142">
        <v>768159</v>
      </c>
      <c r="N43" s="1">
        <v>18780</v>
      </c>
      <c r="O43" s="1">
        <v>269370</v>
      </c>
      <c r="P43" s="1">
        <v>6383</v>
      </c>
      <c r="Q43" s="142">
        <v>4196873</v>
      </c>
      <c r="R43" s="1">
        <v>101925</v>
      </c>
      <c r="S43"/>
      <c r="T43"/>
      <c r="U43"/>
      <c r="V43"/>
      <c r="W43"/>
      <c r="X43"/>
      <c r="Y43"/>
    </row>
    <row r="44" spans="1:25" ht="12.75">
      <c r="A44" s="43" t="s">
        <v>360</v>
      </c>
      <c r="B44" s="1">
        <v>211</v>
      </c>
      <c r="C44" s="1">
        <v>90580</v>
      </c>
      <c r="D44" s="143">
        <v>2365</v>
      </c>
      <c r="E44" s="45" t="s">
        <v>28</v>
      </c>
      <c r="F44" s="45" t="s">
        <v>28</v>
      </c>
      <c r="G44" s="45" t="s">
        <v>28</v>
      </c>
      <c r="H44" s="45" t="s">
        <v>28</v>
      </c>
      <c r="I44" s="45" t="s">
        <v>28</v>
      </c>
      <c r="J44" s="45" t="s">
        <v>28</v>
      </c>
      <c r="K44" s="45" t="s">
        <v>28</v>
      </c>
      <c r="L44" s="45" t="s">
        <v>28</v>
      </c>
      <c r="M44" s="45" t="s">
        <v>28</v>
      </c>
      <c r="N44" s="45" t="s">
        <v>28</v>
      </c>
      <c r="O44" s="45" t="s">
        <v>28</v>
      </c>
      <c r="P44" s="45" t="s">
        <v>28</v>
      </c>
      <c r="Q44" s="142">
        <v>90580</v>
      </c>
      <c r="R44" s="43">
        <v>2365</v>
      </c>
      <c r="S44"/>
      <c r="T44"/>
      <c r="U44"/>
      <c r="V44"/>
      <c r="W44"/>
      <c r="X44"/>
      <c r="Y44"/>
    </row>
    <row r="45" spans="1:25" ht="12.75">
      <c r="A45" s="4"/>
      <c r="B45" s="47"/>
      <c r="C45" s="47"/>
      <c r="D45" s="47"/>
      <c r="E45" s="47"/>
      <c r="F45" s="47"/>
      <c r="G45" s="47"/>
      <c r="H45" s="47"/>
      <c r="I45" s="47"/>
      <c r="J45" s="47"/>
      <c r="K45" s="47"/>
      <c r="L45" s="47"/>
      <c r="M45" s="48"/>
      <c r="N45" s="47"/>
      <c r="O45" s="5"/>
      <c r="P45" s="5"/>
      <c r="Q45" s="5"/>
      <c r="R45" s="5"/>
      <c r="S45"/>
      <c r="T45"/>
      <c r="U45"/>
      <c r="V45"/>
      <c r="W45"/>
      <c r="X45"/>
      <c r="Y45"/>
    </row>
    <row r="46" spans="1:25" ht="12.75">
      <c r="A46" t="s">
        <v>361</v>
      </c>
      <c r="B46" s="10"/>
      <c r="C46" s="10"/>
      <c r="D46" s="10"/>
      <c r="E46" s="10"/>
      <c r="F46" s="10"/>
      <c r="G46" s="10"/>
      <c r="H46" s="10"/>
      <c r="I46" s="10"/>
      <c r="J46" t="s">
        <v>362</v>
      </c>
      <c r="K46" s="10"/>
      <c r="L46" s="10"/>
      <c r="M46" s="36"/>
      <c r="N46" s="10"/>
      <c r="S46"/>
      <c r="T46"/>
      <c r="U46"/>
      <c r="V46"/>
      <c r="W46"/>
      <c r="X46"/>
      <c r="Y46"/>
    </row>
    <row r="47" spans="1:25" ht="12.75">
      <c r="A47" s="205" t="s">
        <v>363</v>
      </c>
      <c r="B47" s="51"/>
      <c r="C47" s="19"/>
      <c r="D47" s="51"/>
      <c r="E47" s="51"/>
      <c r="F47" s="51"/>
      <c r="G47" s="51"/>
      <c r="H47" s="51"/>
      <c r="I47" s="51"/>
      <c r="J47" t="s">
        <v>364</v>
      </c>
      <c r="K47" s="51"/>
      <c r="L47" s="51"/>
      <c r="M47" s="48"/>
      <c r="N47" s="51"/>
      <c r="S47"/>
      <c r="T47"/>
      <c r="U47"/>
      <c r="V47"/>
      <c r="W47"/>
      <c r="X47"/>
      <c r="Y47"/>
    </row>
    <row r="49" ht="12.75">
      <c r="A49" s="438" t="s">
        <v>645</v>
      </c>
    </row>
  </sheetData>
  <mergeCells count="8">
    <mergeCell ref="I3:L3"/>
    <mergeCell ref="M3:P3"/>
    <mergeCell ref="Q3:R3"/>
    <mergeCell ref="C4:D4"/>
    <mergeCell ref="E4:F4"/>
    <mergeCell ref="G4:H4"/>
    <mergeCell ref="M4:N4"/>
    <mergeCell ref="O4:P4"/>
  </mergeCells>
  <hyperlinks>
    <hyperlink ref="F1" location="'Options time series-NSE '!A1" display="Nifty Futures"/>
    <hyperlink ref="IV1" location="'BSE CG'!A1" display="BSE CG "/>
    <hyperlink ref="F2" location="'BSE CG'!A1" display="BSE CG "/>
    <hyperlink ref="F43" location="'Options time series-NSE '!A1" display="Stock Futures"/>
    <hyperlink ref="A49" location="Index!A1" display="Back"/>
  </hyperlink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P56"/>
  <sheetViews>
    <sheetView workbookViewId="0" topLeftCell="A1">
      <selection activeCell="A56" sqref="A56"/>
    </sheetView>
  </sheetViews>
  <sheetFormatPr defaultColWidth="9.140625" defaultRowHeight="12.75"/>
  <cols>
    <col min="1" max="1" width="20.7109375" style="0" customWidth="1"/>
    <col min="3" max="6" width="10.140625" style="0" customWidth="1"/>
    <col min="7" max="13" width="10.421875" style="0" customWidth="1"/>
  </cols>
  <sheetData>
    <row r="1" spans="1:14" ht="12.75">
      <c r="A1" s="43" t="s">
        <v>365</v>
      </c>
      <c r="B1" s="2"/>
      <c r="C1" s="2"/>
      <c r="D1" s="2"/>
      <c r="E1" s="2"/>
      <c r="F1" s="2"/>
      <c r="G1" s="2"/>
      <c r="H1" s="2"/>
      <c r="I1" s="2"/>
      <c r="J1" s="2"/>
      <c r="K1" s="2"/>
      <c r="L1" s="2"/>
      <c r="M1" s="3"/>
      <c r="N1" s="2"/>
    </row>
    <row r="2" spans="1:14" ht="12.75">
      <c r="A2" s="4"/>
      <c r="B2" s="47"/>
      <c r="C2" s="47"/>
      <c r="D2" s="47"/>
      <c r="E2" s="47"/>
      <c r="F2" s="47"/>
      <c r="G2" s="47"/>
      <c r="H2" s="47"/>
      <c r="I2" s="47"/>
      <c r="J2" s="47"/>
      <c r="K2" s="47"/>
      <c r="L2" s="47"/>
      <c r="M2" s="48"/>
      <c r="N2" s="42"/>
    </row>
    <row r="3" spans="1:14" ht="12.75">
      <c r="A3" t="s">
        <v>197</v>
      </c>
      <c r="B3" s="3" t="s">
        <v>11</v>
      </c>
      <c r="C3" s="185" t="s">
        <v>366</v>
      </c>
      <c r="D3" s="185"/>
      <c r="E3" s="449" t="s">
        <v>367</v>
      </c>
      <c r="F3" s="449"/>
      <c r="G3" s="185" t="s">
        <v>346</v>
      </c>
      <c r="H3" s="185"/>
      <c r="I3" s="185" t="s">
        <v>348</v>
      </c>
      <c r="J3" s="185"/>
      <c r="K3" s="185" t="s">
        <v>95</v>
      </c>
      <c r="L3" s="185"/>
      <c r="M3" s="3"/>
      <c r="N3" s="2"/>
    </row>
    <row r="4" spans="1:14" ht="12.75">
      <c r="A4" s="7"/>
      <c r="B4" s="3" t="s">
        <v>205</v>
      </c>
      <c r="C4" s="35" t="s">
        <v>368</v>
      </c>
      <c r="D4" s="42"/>
      <c r="E4" s="35" t="s">
        <v>368</v>
      </c>
      <c r="F4" s="42"/>
      <c r="G4" s="35" t="s">
        <v>368</v>
      </c>
      <c r="H4" s="42"/>
      <c r="I4" s="35" t="s">
        <v>368</v>
      </c>
      <c r="J4" s="42"/>
      <c r="K4" s="35" t="s">
        <v>155</v>
      </c>
      <c r="L4" s="42"/>
      <c r="M4" s="36" t="s">
        <v>369</v>
      </c>
      <c r="N4" s="42"/>
    </row>
    <row r="5" spans="2:14" ht="12.75">
      <c r="B5" s="3" t="s">
        <v>218</v>
      </c>
      <c r="C5" s="3" t="s">
        <v>357</v>
      </c>
      <c r="D5" s="3" t="s">
        <v>358</v>
      </c>
      <c r="E5" s="3" t="s">
        <v>357</v>
      </c>
      <c r="F5" s="3" t="s">
        <v>358</v>
      </c>
      <c r="G5" s="3" t="s">
        <v>357</v>
      </c>
      <c r="H5" s="3" t="s">
        <v>358</v>
      </c>
      <c r="I5" s="3" t="s">
        <v>357</v>
      </c>
      <c r="J5" s="3" t="s">
        <v>358</v>
      </c>
      <c r="K5" s="3" t="s">
        <v>357</v>
      </c>
      <c r="L5" s="3" t="s">
        <v>200</v>
      </c>
      <c r="M5" s="3" t="s">
        <v>370</v>
      </c>
      <c r="N5" s="3"/>
    </row>
    <row r="6" spans="2:14" ht="12.75">
      <c r="B6" s="2"/>
      <c r="C6" s="3" t="s">
        <v>359</v>
      </c>
      <c r="D6" s="3" t="s">
        <v>371</v>
      </c>
      <c r="E6" s="3" t="s">
        <v>359</v>
      </c>
      <c r="F6" s="3" t="s">
        <v>371</v>
      </c>
      <c r="G6" s="3" t="s">
        <v>359</v>
      </c>
      <c r="H6" s="3" t="s">
        <v>371</v>
      </c>
      <c r="I6" s="3" t="s">
        <v>359</v>
      </c>
      <c r="J6" s="3" t="s">
        <v>371</v>
      </c>
      <c r="K6" s="3" t="s">
        <v>359</v>
      </c>
      <c r="L6" s="3" t="s">
        <v>209</v>
      </c>
      <c r="M6" s="3" t="s">
        <v>210</v>
      </c>
      <c r="N6" s="3"/>
    </row>
    <row r="7" spans="2:14" ht="12.75">
      <c r="B7" s="2"/>
      <c r="C7" s="3"/>
      <c r="D7" s="3" t="s">
        <v>359</v>
      </c>
      <c r="E7" s="3"/>
      <c r="F7" s="3" t="s">
        <v>359</v>
      </c>
      <c r="G7" s="3"/>
      <c r="H7" s="3" t="s">
        <v>359</v>
      </c>
      <c r="I7" s="3"/>
      <c r="J7" s="3" t="s">
        <v>359</v>
      </c>
      <c r="K7" s="3"/>
      <c r="L7" s="3"/>
      <c r="M7" s="3" t="s">
        <v>200</v>
      </c>
      <c r="N7" s="3"/>
    </row>
    <row r="8" spans="2:14" ht="12.75">
      <c r="B8" s="3"/>
      <c r="C8" s="3"/>
      <c r="D8" s="3" t="s">
        <v>209</v>
      </c>
      <c r="E8" s="3"/>
      <c r="F8" s="3" t="s">
        <v>209</v>
      </c>
      <c r="G8" s="3"/>
      <c r="H8" s="3" t="s">
        <v>209</v>
      </c>
      <c r="I8" s="3"/>
      <c r="J8" s="3" t="s">
        <v>209</v>
      </c>
      <c r="K8" s="3"/>
      <c r="M8" s="3" t="s">
        <v>209</v>
      </c>
      <c r="N8" s="3"/>
    </row>
    <row r="9" spans="1:14" ht="12.75">
      <c r="A9" s="5"/>
      <c r="B9" s="128"/>
      <c r="C9" s="128"/>
      <c r="D9" s="128"/>
      <c r="E9" s="128"/>
      <c r="F9" s="2"/>
      <c r="G9" s="128"/>
      <c r="H9" s="128"/>
      <c r="I9" s="128"/>
      <c r="J9" s="128"/>
      <c r="K9" s="128"/>
      <c r="L9" s="128"/>
      <c r="M9" s="128"/>
      <c r="N9" s="3"/>
    </row>
    <row r="10" spans="1:14" ht="12.75">
      <c r="A10" s="75" t="s">
        <v>71</v>
      </c>
      <c r="B10" s="129">
        <v>2</v>
      </c>
      <c r="C10" s="129">
        <v>3</v>
      </c>
      <c r="D10" s="129">
        <v>4</v>
      </c>
      <c r="E10" s="129">
        <v>5</v>
      </c>
      <c r="F10" s="129">
        <v>6</v>
      </c>
      <c r="G10" s="129">
        <v>7</v>
      </c>
      <c r="H10" s="129">
        <v>8</v>
      </c>
      <c r="I10" s="129">
        <v>9</v>
      </c>
      <c r="J10" s="129">
        <v>10</v>
      </c>
      <c r="K10" s="129">
        <v>11</v>
      </c>
      <c r="L10" s="129">
        <v>12</v>
      </c>
      <c r="M10" s="54">
        <v>13</v>
      </c>
      <c r="N10" s="187"/>
    </row>
    <row r="11" spans="1:14" ht="12.75">
      <c r="A11" s="77" t="s">
        <v>585</v>
      </c>
      <c r="B11" s="442"/>
      <c r="C11" s="442"/>
      <c r="D11" s="442"/>
      <c r="E11" s="442"/>
      <c r="F11" s="442"/>
      <c r="G11" s="442"/>
      <c r="H11" s="442"/>
      <c r="I11" s="442"/>
      <c r="J11" s="442"/>
      <c r="K11" s="442"/>
      <c r="L11" s="442"/>
      <c r="M11" s="444"/>
      <c r="N11" s="187"/>
    </row>
    <row r="12" spans="1:14" ht="12.75">
      <c r="A12" s="87"/>
      <c r="B12" s="442"/>
      <c r="C12" s="442"/>
      <c r="D12" s="442"/>
      <c r="E12" s="442"/>
      <c r="F12" s="442"/>
      <c r="G12" s="442"/>
      <c r="H12" s="442"/>
      <c r="I12" s="442"/>
      <c r="J12" s="442"/>
      <c r="K12" s="442"/>
      <c r="L12" s="442"/>
      <c r="M12" s="444"/>
      <c r="N12" s="187"/>
    </row>
    <row r="13" spans="1:14" ht="12.75">
      <c r="A13" s="87"/>
      <c r="B13" s="442"/>
      <c r="C13" s="442"/>
      <c r="D13" s="442"/>
      <c r="E13" s="442"/>
      <c r="F13" s="442"/>
      <c r="G13" s="442"/>
      <c r="H13" s="442"/>
      <c r="I13" s="442"/>
      <c r="J13" s="442"/>
      <c r="K13" s="442"/>
      <c r="L13" s="442"/>
      <c r="M13" s="444"/>
      <c r="N13" s="187"/>
    </row>
    <row r="14" spans="1:14" ht="12.75">
      <c r="A14" s="87" t="s">
        <v>586</v>
      </c>
      <c r="B14" s="131">
        <v>20</v>
      </c>
      <c r="C14" s="131">
        <v>166161</v>
      </c>
      <c r="D14" s="131">
        <v>4051</v>
      </c>
      <c r="E14" s="131">
        <v>0</v>
      </c>
      <c r="F14" s="131">
        <v>0</v>
      </c>
      <c r="G14" s="131">
        <v>0</v>
      </c>
      <c r="H14" s="131">
        <v>0</v>
      </c>
      <c r="I14" s="131">
        <v>73</v>
      </c>
      <c r="J14" s="131">
        <v>2</v>
      </c>
      <c r="K14" s="131">
        <v>166607</v>
      </c>
      <c r="L14" s="131">
        <v>4063</v>
      </c>
      <c r="M14" s="132">
        <f>(L14/B14)</f>
        <v>203.15</v>
      </c>
      <c r="N14" s="187"/>
    </row>
    <row r="15" spans="1:14" s="122" customFormat="1" ht="12.75">
      <c r="A15" s="130" t="s">
        <v>68</v>
      </c>
      <c r="B15" s="137">
        <v>251</v>
      </c>
      <c r="C15" s="137">
        <v>7157078</v>
      </c>
      <c r="D15" s="137">
        <v>234659</v>
      </c>
      <c r="E15" s="137">
        <v>0</v>
      </c>
      <c r="F15" s="137">
        <v>0</v>
      </c>
      <c r="G15" s="137">
        <v>0</v>
      </c>
      <c r="H15" s="137">
        <v>0</v>
      </c>
      <c r="I15" s="137">
        <v>254417</v>
      </c>
      <c r="J15" s="137">
        <v>7609</v>
      </c>
      <c r="K15" s="137">
        <v>7453371</v>
      </c>
      <c r="L15" s="137">
        <v>242310</v>
      </c>
      <c r="M15" s="209">
        <f>(L15/B15)</f>
        <v>965.3784860557769</v>
      </c>
      <c r="N15" s="38"/>
    </row>
    <row r="16" spans="1:14" s="134" customFormat="1" ht="12.75">
      <c r="A16" s="133" t="s">
        <v>572</v>
      </c>
      <c r="B16" s="131">
        <v>18</v>
      </c>
      <c r="C16" s="131">
        <v>788617</v>
      </c>
      <c r="D16" s="131">
        <v>18553</v>
      </c>
      <c r="E16" s="131">
        <v>0</v>
      </c>
      <c r="F16" s="131">
        <v>0</v>
      </c>
      <c r="G16" s="131">
        <v>0</v>
      </c>
      <c r="H16" s="131">
        <v>0</v>
      </c>
      <c r="I16" s="131">
        <v>670</v>
      </c>
      <c r="J16" s="131">
        <v>16</v>
      </c>
      <c r="K16" s="131">
        <v>789667</v>
      </c>
      <c r="L16" s="131">
        <v>18579</v>
      </c>
      <c r="M16" s="206">
        <f>(L16/B16)</f>
        <v>1032.1666666666667</v>
      </c>
      <c r="N16" s="38"/>
    </row>
    <row r="17" spans="1:14" ht="12.75">
      <c r="A17" s="133" t="s">
        <v>372</v>
      </c>
      <c r="B17" s="131">
        <v>21</v>
      </c>
      <c r="C17" s="131">
        <v>853383</v>
      </c>
      <c r="D17" s="131">
        <v>22515</v>
      </c>
      <c r="E17" s="131">
        <v>0</v>
      </c>
      <c r="F17" s="131">
        <v>0</v>
      </c>
      <c r="G17" s="131">
        <v>0</v>
      </c>
      <c r="H17" s="131">
        <v>0</v>
      </c>
      <c r="I17" s="131">
        <v>2409</v>
      </c>
      <c r="J17" s="131">
        <v>50</v>
      </c>
      <c r="K17" s="131">
        <v>855792</v>
      </c>
      <c r="L17" s="131">
        <v>22565</v>
      </c>
      <c r="M17" s="206">
        <v>981.1</v>
      </c>
      <c r="N17" s="38"/>
    </row>
    <row r="18" spans="1:15" s="90" customFormat="1" ht="12.75">
      <c r="A18" s="133" t="s">
        <v>579</v>
      </c>
      <c r="B18" s="131">
        <v>23</v>
      </c>
      <c r="C18" s="131">
        <v>1006619</v>
      </c>
      <c r="D18" s="131">
        <v>22235</v>
      </c>
      <c r="E18" s="131">
        <v>0</v>
      </c>
      <c r="F18" s="131">
        <v>0</v>
      </c>
      <c r="G18" s="131">
        <v>0</v>
      </c>
      <c r="H18" s="131">
        <v>0</v>
      </c>
      <c r="I18" s="131">
        <v>2011</v>
      </c>
      <c r="J18" s="131">
        <v>47</v>
      </c>
      <c r="K18" s="131">
        <v>1008630</v>
      </c>
      <c r="L18" s="131">
        <v>22283</v>
      </c>
      <c r="M18" s="206">
        <v>968.8</v>
      </c>
      <c r="N18" s="38"/>
      <c r="O18" s="134"/>
    </row>
    <row r="19" spans="1:15" ht="12.75">
      <c r="A19" s="133" t="s">
        <v>373</v>
      </c>
      <c r="B19" s="131">
        <v>19</v>
      </c>
      <c r="C19" s="131">
        <v>678222</v>
      </c>
      <c r="D19" s="131">
        <v>20293</v>
      </c>
      <c r="E19" s="131">
        <v>0</v>
      </c>
      <c r="F19" s="131">
        <v>0</v>
      </c>
      <c r="G19" s="131">
        <v>4</v>
      </c>
      <c r="H19" s="131">
        <v>0.01</v>
      </c>
      <c r="I19" s="131">
        <v>578</v>
      </c>
      <c r="J19" s="131">
        <v>20</v>
      </c>
      <c r="K19" s="131">
        <v>678810</v>
      </c>
      <c r="L19" s="131">
        <v>20314</v>
      </c>
      <c r="M19" s="206">
        <v>1069.2</v>
      </c>
      <c r="N19" s="38"/>
      <c r="O19" s="122"/>
    </row>
    <row r="20" spans="1:14" ht="12.75">
      <c r="A20" s="133" t="s">
        <v>374</v>
      </c>
      <c r="B20" s="131">
        <v>22</v>
      </c>
      <c r="C20" s="131">
        <v>453732</v>
      </c>
      <c r="D20" s="131">
        <v>21960</v>
      </c>
      <c r="E20" s="131">
        <v>0</v>
      </c>
      <c r="F20" s="131">
        <v>0</v>
      </c>
      <c r="G20" s="131">
        <v>0</v>
      </c>
      <c r="H20" s="131">
        <v>0</v>
      </c>
      <c r="I20" s="131">
        <v>4517</v>
      </c>
      <c r="J20" s="131">
        <v>307</v>
      </c>
      <c r="K20" s="131">
        <v>458249</v>
      </c>
      <c r="L20" s="131">
        <v>22268</v>
      </c>
      <c r="M20" s="206">
        <v>1012.2</v>
      </c>
      <c r="N20" s="38"/>
    </row>
    <row r="21" spans="1:14" ht="12.75">
      <c r="A21" s="133" t="s">
        <v>375</v>
      </c>
      <c r="B21" s="131">
        <v>22</v>
      </c>
      <c r="C21" s="131">
        <v>518986</v>
      </c>
      <c r="D21" s="131">
        <v>23962</v>
      </c>
      <c r="E21" s="131">
        <v>0</v>
      </c>
      <c r="F21" s="131">
        <v>0</v>
      </c>
      <c r="G21" s="131">
        <v>0</v>
      </c>
      <c r="H21" s="131">
        <v>0</v>
      </c>
      <c r="I21" s="131">
        <v>587</v>
      </c>
      <c r="J21" s="131">
        <v>23</v>
      </c>
      <c r="K21" s="131">
        <v>519574</v>
      </c>
      <c r="L21" s="131">
        <v>23985</v>
      </c>
      <c r="M21" s="206">
        <v>1090.2</v>
      </c>
      <c r="N21" s="38"/>
    </row>
    <row r="22" spans="1:14" s="134" customFormat="1" ht="12.75">
      <c r="A22" s="140" t="s">
        <v>118</v>
      </c>
      <c r="B22" s="131">
        <v>20</v>
      </c>
      <c r="C22" s="131">
        <v>535169</v>
      </c>
      <c r="D22" s="131">
        <v>21431</v>
      </c>
      <c r="E22" s="131">
        <v>0</v>
      </c>
      <c r="F22" s="131">
        <v>0</v>
      </c>
      <c r="G22" s="131">
        <v>0</v>
      </c>
      <c r="H22" s="131">
        <v>0</v>
      </c>
      <c r="I22" s="131">
        <v>2382</v>
      </c>
      <c r="J22" s="131">
        <v>72</v>
      </c>
      <c r="K22" s="131">
        <v>537551</v>
      </c>
      <c r="L22" s="131">
        <v>21503</v>
      </c>
      <c r="M22" s="206">
        <v>1075.2</v>
      </c>
      <c r="N22" s="38"/>
    </row>
    <row r="23" spans="1:15" ht="12.75">
      <c r="A23" s="133" t="s">
        <v>119</v>
      </c>
      <c r="B23" s="131">
        <v>22</v>
      </c>
      <c r="C23" s="131">
        <v>509557</v>
      </c>
      <c r="D23" s="131">
        <v>18784</v>
      </c>
      <c r="E23" s="131">
        <v>1</v>
      </c>
      <c r="F23" s="131">
        <v>0</v>
      </c>
      <c r="G23" s="131">
        <v>0</v>
      </c>
      <c r="H23" s="131">
        <v>0</v>
      </c>
      <c r="I23" s="131">
        <v>45098</v>
      </c>
      <c r="J23" s="131">
        <v>1227</v>
      </c>
      <c r="K23" s="131">
        <v>554657</v>
      </c>
      <c r="L23" s="131">
        <v>20011</v>
      </c>
      <c r="M23" s="206">
        <v>909.6</v>
      </c>
      <c r="N23" s="38"/>
      <c r="O23" s="134"/>
    </row>
    <row r="24" spans="1:14" ht="13.5" customHeight="1">
      <c r="A24" s="133" t="s">
        <v>120</v>
      </c>
      <c r="B24" s="131">
        <v>22</v>
      </c>
      <c r="C24" s="131">
        <v>478325</v>
      </c>
      <c r="D24" s="131">
        <v>18211</v>
      </c>
      <c r="E24" s="131">
        <v>1</v>
      </c>
      <c r="F24" s="131">
        <v>0.04</v>
      </c>
      <c r="G24" s="131">
        <v>0</v>
      </c>
      <c r="H24" s="131">
        <v>0</v>
      </c>
      <c r="I24" s="131">
        <v>86279</v>
      </c>
      <c r="J24" s="131">
        <v>2234</v>
      </c>
      <c r="K24" s="131">
        <v>564606</v>
      </c>
      <c r="L24" s="131">
        <v>20446</v>
      </c>
      <c r="M24" s="206">
        <v>929.4</v>
      </c>
      <c r="N24" s="187"/>
    </row>
    <row r="25" spans="1:14" ht="12.75">
      <c r="A25" s="133" t="s">
        <v>121</v>
      </c>
      <c r="B25" s="131">
        <v>22</v>
      </c>
      <c r="C25" s="131">
        <v>462258</v>
      </c>
      <c r="D25" s="131">
        <v>16566</v>
      </c>
      <c r="E25" s="131">
        <v>569</v>
      </c>
      <c r="F25" s="131">
        <v>20.7</v>
      </c>
      <c r="G25" s="131">
        <v>0</v>
      </c>
      <c r="H25" s="131">
        <v>0</v>
      </c>
      <c r="I25" s="131">
        <v>4522</v>
      </c>
      <c r="J25" s="131">
        <v>1161</v>
      </c>
      <c r="K25" s="131">
        <v>508258</v>
      </c>
      <c r="L25" s="131">
        <v>17755</v>
      </c>
      <c r="M25" s="206">
        <v>845.5</v>
      </c>
      <c r="N25" s="187"/>
    </row>
    <row r="26" spans="1:14" ht="12.75">
      <c r="A26" s="207" t="s">
        <v>122</v>
      </c>
      <c r="B26" s="122">
        <v>21</v>
      </c>
      <c r="C26" s="122">
        <v>444174</v>
      </c>
      <c r="D26" s="122">
        <v>15764</v>
      </c>
      <c r="E26" s="122">
        <v>0</v>
      </c>
      <c r="F26" s="122">
        <v>0</v>
      </c>
      <c r="G26" s="122">
        <v>0</v>
      </c>
      <c r="H26" s="201">
        <v>0</v>
      </c>
      <c r="I26" s="122">
        <v>50068</v>
      </c>
      <c r="J26" s="201">
        <v>1252</v>
      </c>
      <c r="K26" s="122">
        <v>494245</v>
      </c>
      <c r="L26" s="201">
        <v>17016</v>
      </c>
      <c r="M26" s="208">
        <v>810.3</v>
      </c>
      <c r="N26" s="38"/>
    </row>
    <row r="27" spans="1:14" ht="12.75">
      <c r="A27" s="133" t="s">
        <v>123</v>
      </c>
      <c r="B27" s="131">
        <v>20</v>
      </c>
      <c r="C27" s="131">
        <v>428036</v>
      </c>
      <c r="D27" s="131">
        <v>14385</v>
      </c>
      <c r="E27" s="131">
        <v>0</v>
      </c>
      <c r="F27" s="131">
        <v>0</v>
      </c>
      <c r="G27" s="131">
        <v>0</v>
      </c>
      <c r="H27" s="131">
        <v>0</v>
      </c>
      <c r="I27" s="131">
        <v>55296</v>
      </c>
      <c r="J27" s="131">
        <v>1200</v>
      </c>
      <c r="K27" s="131">
        <v>483332</v>
      </c>
      <c r="L27" s="131">
        <v>15585</v>
      </c>
      <c r="M27" s="206">
        <v>794.25</v>
      </c>
      <c r="N27" s="38"/>
    </row>
    <row r="28" spans="1:14" s="43" customFormat="1" ht="12.75">
      <c r="A28" s="130" t="s">
        <v>62</v>
      </c>
      <c r="B28" s="137">
        <v>249</v>
      </c>
      <c r="C28" s="137">
        <v>1638779</v>
      </c>
      <c r="D28" s="137">
        <v>55491</v>
      </c>
      <c r="E28" s="137">
        <v>0</v>
      </c>
      <c r="F28" s="137">
        <v>0</v>
      </c>
      <c r="G28" s="137">
        <v>0</v>
      </c>
      <c r="H28" s="137">
        <v>0</v>
      </c>
      <c r="I28" s="137">
        <v>142428</v>
      </c>
      <c r="J28" s="137">
        <v>3515</v>
      </c>
      <c r="K28" s="137">
        <v>1781220</v>
      </c>
      <c r="L28" s="137">
        <v>59007</v>
      </c>
      <c r="M28" s="209">
        <v>236.97</v>
      </c>
      <c r="N28" s="143"/>
    </row>
    <row r="29" spans="1:14" s="43" customFormat="1" ht="12.75">
      <c r="A29" s="130"/>
      <c r="B29" s="137"/>
      <c r="C29" s="137"/>
      <c r="D29" s="137"/>
      <c r="E29" s="137"/>
      <c r="F29" s="137"/>
      <c r="G29" s="137"/>
      <c r="H29" s="137"/>
      <c r="I29" s="137"/>
      <c r="J29" s="137"/>
      <c r="K29" s="137"/>
      <c r="L29" s="137"/>
      <c r="M29" s="209"/>
      <c r="N29" s="143"/>
    </row>
    <row r="30" spans="1:14" ht="12.75">
      <c r="A30" s="140" t="s">
        <v>376</v>
      </c>
      <c r="B30" s="131">
        <v>21</v>
      </c>
      <c r="C30" s="131">
        <v>486658</v>
      </c>
      <c r="D30" s="131">
        <v>15612</v>
      </c>
      <c r="E30" s="131">
        <v>0</v>
      </c>
      <c r="F30" s="131">
        <v>0</v>
      </c>
      <c r="G30" s="131">
        <v>0</v>
      </c>
      <c r="H30" s="131">
        <v>0</v>
      </c>
      <c r="I30" s="131">
        <v>59833</v>
      </c>
      <c r="J30" s="131">
        <v>1188</v>
      </c>
      <c r="K30" s="131">
        <v>546491</v>
      </c>
      <c r="L30" s="131">
        <v>16800</v>
      </c>
      <c r="M30" s="206">
        <v>800</v>
      </c>
      <c r="N30" s="187"/>
    </row>
    <row r="31" spans="1:16" ht="12.75">
      <c r="A31" s="140" t="s">
        <v>336</v>
      </c>
      <c r="B31" s="131">
        <v>19</v>
      </c>
      <c r="C31" s="131">
        <v>341721</v>
      </c>
      <c r="D31" s="131">
        <v>12116</v>
      </c>
      <c r="E31" s="131">
        <v>0</v>
      </c>
      <c r="F31" s="131">
        <v>0</v>
      </c>
      <c r="G31" s="131">
        <v>0</v>
      </c>
      <c r="H31" s="131">
        <v>0</v>
      </c>
      <c r="I31" s="131">
        <v>50949</v>
      </c>
      <c r="J31" s="131">
        <v>1073</v>
      </c>
      <c r="K31" s="131">
        <v>392670</v>
      </c>
      <c r="L31" s="131">
        <v>13189</v>
      </c>
      <c r="M31" s="206">
        <v>1270.6</v>
      </c>
      <c r="N31" s="38"/>
      <c r="O31" s="122"/>
      <c r="P31" s="122"/>
    </row>
    <row r="32" spans="1:16" ht="12.75">
      <c r="A32" s="133" t="s">
        <v>179</v>
      </c>
      <c r="B32" s="131">
        <v>20</v>
      </c>
      <c r="C32" s="131">
        <v>283781</v>
      </c>
      <c r="D32" s="131">
        <v>9932</v>
      </c>
      <c r="E32" s="131">
        <v>0</v>
      </c>
      <c r="F32" s="131">
        <v>0</v>
      </c>
      <c r="G32" s="131">
        <v>0</v>
      </c>
      <c r="H32" s="131">
        <v>0</v>
      </c>
      <c r="I32" s="131">
        <v>25539</v>
      </c>
      <c r="J32" s="131">
        <v>1020.2</v>
      </c>
      <c r="K32" s="131">
        <v>309320</v>
      </c>
      <c r="L32" s="131">
        <v>10953</v>
      </c>
      <c r="M32" s="206">
        <v>547.7</v>
      </c>
      <c r="N32" s="38"/>
      <c r="O32" s="134"/>
      <c r="P32" s="122"/>
    </row>
    <row r="33" spans="1:16" ht="12.75">
      <c r="A33" s="133" t="s">
        <v>337</v>
      </c>
      <c r="B33" s="131">
        <v>20</v>
      </c>
      <c r="C33" s="131">
        <v>271796</v>
      </c>
      <c r="D33" s="131">
        <v>9270</v>
      </c>
      <c r="E33" s="131">
        <v>0</v>
      </c>
      <c r="F33" s="131">
        <v>0</v>
      </c>
      <c r="G33" s="131">
        <v>0</v>
      </c>
      <c r="H33" s="131">
        <v>0</v>
      </c>
      <c r="I33" s="131">
        <v>6092</v>
      </c>
      <c r="J33" s="188">
        <v>233.6</v>
      </c>
      <c r="K33" s="131">
        <v>277888</v>
      </c>
      <c r="L33" s="131">
        <v>9504</v>
      </c>
      <c r="M33" s="206">
        <f>L33/B33</f>
        <v>475.2</v>
      </c>
      <c r="N33" s="38"/>
      <c r="O33" s="122"/>
      <c r="P33" s="122"/>
    </row>
    <row r="34" spans="1:16" ht="12.75">
      <c r="A34" s="133" t="s">
        <v>338</v>
      </c>
      <c r="B34" s="131">
        <v>22</v>
      </c>
      <c r="C34" s="131">
        <v>236049</v>
      </c>
      <c r="D34" s="131">
        <v>7986</v>
      </c>
      <c r="E34" s="131">
        <v>0</v>
      </c>
      <c r="F34" s="131">
        <v>0</v>
      </c>
      <c r="G34" s="131">
        <v>0</v>
      </c>
      <c r="H34" s="131">
        <v>0</v>
      </c>
      <c r="I34" s="131">
        <v>2</v>
      </c>
      <c r="J34" s="188">
        <v>0.1</v>
      </c>
      <c r="K34" s="131">
        <v>236051</v>
      </c>
      <c r="L34" s="131">
        <v>7986</v>
      </c>
      <c r="M34" s="206">
        <v>363</v>
      </c>
      <c r="N34" s="38"/>
      <c r="O34" s="122"/>
      <c r="P34" s="122"/>
    </row>
    <row r="35" spans="1:16" ht="12.75">
      <c r="A35" s="133" t="s">
        <v>339</v>
      </c>
      <c r="B35" s="131">
        <v>20</v>
      </c>
      <c r="C35" s="131">
        <v>6166</v>
      </c>
      <c r="D35" s="131">
        <v>196</v>
      </c>
      <c r="E35" s="131">
        <v>0</v>
      </c>
      <c r="F35" s="131">
        <v>0</v>
      </c>
      <c r="G35" s="131">
        <v>0</v>
      </c>
      <c r="H35" s="131">
        <v>0</v>
      </c>
      <c r="I35" s="131">
        <v>4</v>
      </c>
      <c r="J35" s="188">
        <v>0.1</v>
      </c>
      <c r="K35" s="131">
        <v>6170</v>
      </c>
      <c r="L35" s="131">
        <v>196.06</v>
      </c>
      <c r="M35" s="206">
        <v>9.8</v>
      </c>
      <c r="N35" s="38"/>
      <c r="O35" s="122"/>
      <c r="P35" s="122"/>
    </row>
    <row r="36" spans="1:16" ht="12.75">
      <c r="A36" s="133" t="s">
        <v>340</v>
      </c>
      <c r="B36" s="131">
        <v>21</v>
      </c>
      <c r="C36" s="131">
        <v>8902</v>
      </c>
      <c r="D36" s="131">
        <v>265</v>
      </c>
      <c r="E36" s="131">
        <v>0</v>
      </c>
      <c r="F36" s="131">
        <v>0</v>
      </c>
      <c r="G36" s="131">
        <v>0</v>
      </c>
      <c r="H36" s="131">
        <v>0</v>
      </c>
      <c r="I36" s="131">
        <v>0</v>
      </c>
      <c r="J36" s="188">
        <v>0</v>
      </c>
      <c r="K36" s="131">
        <v>8902</v>
      </c>
      <c r="L36" s="131">
        <v>265</v>
      </c>
      <c r="M36" s="206">
        <v>12.6</v>
      </c>
      <c r="N36" s="38"/>
      <c r="O36" s="134"/>
      <c r="P36" s="134"/>
    </row>
    <row r="37" spans="1:14" ht="12.75">
      <c r="A37" s="133" t="s">
        <v>341</v>
      </c>
      <c r="B37" s="131">
        <v>22</v>
      </c>
      <c r="C37" s="131">
        <v>2357</v>
      </c>
      <c r="D37" s="131">
        <v>68.4</v>
      </c>
      <c r="E37" s="131">
        <v>0.11</v>
      </c>
      <c r="F37" s="131">
        <v>0</v>
      </c>
      <c r="G37" s="131">
        <v>0</v>
      </c>
      <c r="H37" s="131">
        <v>0</v>
      </c>
      <c r="I37" s="131">
        <v>0</v>
      </c>
      <c r="J37" s="188">
        <v>0</v>
      </c>
      <c r="K37" s="131">
        <v>2362</v>
      </c>
      <c r="L37" s="131">
        <v>68.51</v>
      </c>
      <c r="M37" s="206">
        <v>3</v>
      </c>
      <c r="N37" s="187"/>
    </row>
    <row r="38" spans="1:14" ht="12.75">
      <c r="A38" s="133" t="s">
        <v>342</v>
      </c>
      <c r="B38" s="131">
        <v>21</v>
      </c>
      <c r="C38" s="131">
        <v>979</v>
      </c>
      <c r="D38" s="131">
        <v>26</v>
      </c>
      <c r="E38" s="131">
        <v>2</v>
      </c>
      <c r="F38" s="131">
        <v>0.06</v>
      </c>
      <c r="G38" s="131">
        <v>0</v>
      </c>
      <c r="H38" s="131">
        <v>0</v>
      </c>
      <c r="I38" s="131">
        <v>9</v>
      </c>
      <c r="J38" s="188">
        <v>0.23</v>
      </c>
      <c r="K38" s="131">
        <v>996</v>
      </c>
      <c r="L38" s="131">
        <v>26</v>
      </c>
      <c r="M38" s="206">
        <v>1</v>
      </c>
      <c r="N38" s="187"/>
    </row>
    <row r="39" spans="1:15" ht="12.75">
      <c r="A39" s="133" t="s">
        <v>133</v>
      </c>
      <c r="B39" s="131">
        <v>23</v>
      </c>
      <c r="C39" s="131">
        <v>346</v>
      </c>
      <c r="D39" s="131">
        <v>18</v>
      </c>
      <c r="E39" s="131">
        <v>0</v>
      </c>
      <c r="F39" s="131">
        <v>0</v>
      </c>
      <c r="G39" s="131">
        <v>0</v>
      </c>
      <c r="H39" s="131">
        <v>0</v>
      </c>
      <c r="I39" s="131">
        <v>0</v>
      </c>
      <c r="J39" s="188">
        <v>0</v>
      </c>
      <c r="K39" s="131">
        <v>346</v>
      </c>
      <c r="L39" s="131">
        <v>17.64</v>
      </c>
      <c r="M39" s="206">
        <v>0</v>
      </c>
      <c r="N39" s="38"/>
      <c r="O39" s="122"/>
    </row>
    <row r="40" spans="1:15" ht="12.75">
      <c r="A40" s="133" t="s">
        <v>134</v>
      </c>
      <c r="B40" s="131">
        <v>22</v>
      </c>
      <c r="C40" s="131">
        <v>0</v>
      </c>
      <c r="D40" s="131">
        <v>0</v>
      </c>
      <c r="E40" s="131">
        <v>0</v>
      </c>
      <c r="F40" s="131">
        <v>0</v>
      </c>
      <c r="G40" s="131">
        <v>0</v>
      </c>
      <c r="H40" s="131">
        <v>0</v>
      </c>
      <c r="I40" s="131">
        <v>0</v>
      </c>
      <c r="J40" s="188">
        <v>0</v>
      </c>
      <c r="K40" s="131">
        <v>0</v>
      </c>
      <c r="L40" s="131">
        <v>0</v>
      </c>
      <c r="M40" s="206">
        <v>0</v>
      </c>
      <c r="N40" s="38"/>
      <c r="O40" s="122"/>
    </row>
    <row r="41" spans="1:15" ht="12.75">
      <c r="A41" s="133" t="s">
        <v>135</v>
      </c>
      <c r="B41" s="131">
        <v>18</v>
      </c>
      <c r="C41" s="131">
        <v>24</v>
      </c>
      <c r="D41" s="131">
        <v>1.4</v>
      </c>
      <c r="E41" s="131">
        <v>0</v>
      </c>
      <c r="F41" s="131">
        <v>0</v>
      </c>
      <c r="G41" s="131">
        <v>0</v>
      </c>
      <c r="H41" s="131">
        <v>0</v>
      </c>
      <c r="I41" s="131">
        <v>0</v>
      </c>
      <c r="J41" s="188">
        <v>0</v>
      </c>
      <c r="K41" s="131">
        <v>24</v>
      </c>
      <c r="L41" s="131">
        <v>1.4</v>
      </c>
      <c r="M41" s="206">
        <v>0</v>
      </c>
      <c r="N41" s="38"/>
      <c r="O41" s="122"/>
    </row>
    <row r="42" spans="1:14" ht="12.75">
      <c r="A42" s="210"/>
      <c r="B42" s="68"/>
      <c r="C42" s="68"/>
      <c r="D42" s="68"/>
      <c r="E42" s="68"/>
      <c r="F42" s="68"/>
      <c r="G42" s="68"/>
      <c r="H42" s="68"/>
      <c r="I42" s="68"/>
      <c r="J42" s="69"/>
      <c r="K42" s="68"/>
      <c r="L42" s="68"/>
      <c r="M42" s="206"/>
      <c r="N42" s="24"/>
    </row>
    <row r="43" spans="1:14" ht="12.75">
      <c r="A43" s="130" t="s">
        <v>62</v>
      </c>
      <c r="B43" s="137">
        <v>249</v>
      </c>
      <c r="C43" s="137">
        <v>1638779</v>
      </c>
      <c r="D43" s="137">
        <v>55491</v>
      </c>
      <c r="E43" s="137">
        <v>0</v>
      </c>
      <c r="F43" s="137">
        <v>0</v>
      </c>
      <c r="G43" s="137">
        <v>0</v>
      </c>
      <c r="H43" s="137">
        <v>0</v>
      </c>
      <c r="I43" s="137">
        <v>142428</v>
      </c>
      <c r="J43" s="137">
        <v>3515</v>
      </c>
      <c r="K43" s="137">
        <v>1781220</v>
      </c>
      <c r="L43" s="137">
        <v>59007</v>
      </c>
      <c r="M43" s="209">
        <v>236.97</v>
      </c>
      <c r="N43" s="24"/>
    </row>
    <row r="44" spans="1:15" ht="12.75">
      <c r="A44" s="130" t="s">
        <v>63</v>
      </c>
      <c r="B44" s="137">
        <f>SUM(B45:B49)</f>
        <v>1005</v>
      </c>
      <c r="C44" s="137">
        <f>SUM(C45:C49)</f>
        <v>886949</v>
      </c>
      <c r="D44" s="137">
        <f>SUM(D45:D49)</f>
        <v>23258.92</v>
      </c>
      <c r="E44" s="137">
        <f>SUM(E45:E49)</f>
        <v>50508</v>
      </c>
      <c r="F44" s="137">
        <f>SUM(F45:F49)</f>
        <v>1551.33</v>
      </c>
      <c r="G44" s="137">
        <f>SUM(G45:G49)</f>
        <v>14090</v>
      </c>
      <c r="H44" s="137">
        <f>SUM(H45:H49)</f>
        <v>468.45000000000005</v>
      </c>
      <c r="I44" s="137">
        <f>SUM(I45:I49)</f>
        <v>178748</v>
      </c>
      <c r="J44" s="189">
        <f>SUM(J45:J49)</f>
        <v>6480.84</v>
      </c>
      <c r="K44" s="137">
        <f>SUM(K45:K49)</f>
        <v>1157594</v>
      </c>
      <c r="L44" s="137">
        <f>SUM(L45:L49)</f>
        <v>32965.22</v>
      </c>
      <c r="M44" s="209">
        <v>1.3</v>
      </c>
      <c r="N44" s="193"/>
      <c r="O44" s="43"/>
    </row>
    <row r="45" spans="1:14" ht="12.75">
      <c r="A45" s="141" t="s">
        <v>64</v>
      </c>
      <c r="B45" s="144">
        <v>253</v>
      </c>
      <c r="C45" s="144">
        <v>449630</v>
      </c>
      <c r="D45" s="144">
        <v>13600</v>
      </c>
      <c r="E45" s="144">
        <v>48065</v>
      </c>
      <c r="F45" s="144">
        <v>1471</v>
      </c>
      <c r="G45" s="145" t="s">
        <v>28</v>
      </c>
      <c r="H45" s="145" t="s">
        <v>28</v>
      </c>
      <c r="I45" s="144">
        <v>6725</v>
      </c>
      <c r="J45" s="144">
        <v>213</v>
      </c>
      <c r="K45" s="144">
        <v>531719</v>
      </c>
      <c r="L45" s="144">
        <v>16112</v>
      </c>
      <c r="M45" s="209">
        <f>(L45/B45)</f>
        <v>63.683794466403164</v>
      </c>
      <c r="N45" s="2"/>
    </row>
    <row r="46" spans="1:14" ht="12.75">
      <c r="A46" s="141" t="s">
        <v>65</v>
      </c>
      <c r="B46" s="45">
        <v>254</v>
      </c>
      <c r="C46" s="45">
        <v>246443</v>
      </c>
      <c r="D46" s="160">
        <v>6571.6</v>
      </c>
      <c r="E46" s="45">
        <v>1</v>
      </c>
      <c r="F46" s="160">
        <v>0.03</v>
      </c>
      <c r="G46" s="45">
        <v>7621</v>
      </c>
      <c r="H46" s="160">
        <v>331.6</v>
      </c>
      <c r="I46" s="45">
        <v>128193</v>
      </c>
      <c r="J46" s="160">
        <v>5171.1</v>
      </c>
      <c r="K46" s="45">
        <v>382258</v>
      </c>
      <c r="L46" s="181">
        <v>12452</v>
      </c>
      <c r="M46" s="209">
        <f>(L46/B46)</f>
        <v>49.023622047244096</v>
      </c>
      <c r="N46" s="1"/>
    </row>
    <row r="47" spans="1:14" ht="12.75">
      <c r="A47" s="43" t="s">
        <v>66</v>
      </c>
      <c r="B47" s="45">
        <v>251</v>
      </c>
      <c r="C47" s="45">
        <v>111324</v>
      </c>
      <c r="D47" s="160">
        <v>1810.99</v>
      </c>
      <c r="E47" s="45">
        <v>70</v>
      </c>
      <c r="F47" s="160">
        <v>1.98</v>
      </c>
      <c r="G47" s="45">
        <v>801</v>
      </c>
      <c r="H47" s="160">
        <v>21.17</v>
      </c>
      <c r="I47" s="45">
        <v>25839</v>
      </c>
      <c r="J47" s="160">
        <v>644.21</v>
      </c>
      <c r="K47" s="45">
        <v>138034</v>
      </c>
      <c r="L47" s="181">
        <v>2478.36</v>
      </c>
      <c r="M47" s="206">
        <f>(L47/B47)</f>
        <v>9.87394422310757</v>
      </c>
      <c r="N47" s="2"/>
    </row>
    <row r="48" spans="1:14" ht="12.75">
      <c r="A48" s="178" t="s">
        <v>67</v>
      </c>
      <c r="B48" s="45">
        <v>247</v>
      </c>
      <c r="C48" s="45">
        <v>79552</v>
      </c>
      <c r="D48" s="160">
        <v>1276.33</v>
      </c>
      <c r="E48" s="45">
        <v>2372</v>
      </c>
      <c r="F48" s="160">
        <v>78.32</v>
      </c>
      <c r="G48" s="45">
        <v>5668</v>
      </c>
      <c r="H48" s="160">
        <v>115.68</v>
      </c>
      <c r="I48" s="45">
        <v>17991</v>
      </c>
      <c r="J48" s="160">
        <v>452.53</v>
      </c>
      <c r="K48" s="45">
        <v>105583</v>
      </c>
      <c r="L48" s="181">
        <v>1922.86</v>
      </c>
      <c r="M48" s="206">
        <f>(L48/B48)</f>
        <v>7.784858299595141</v>
      </c>
      <c r="N48" s="142"/>
    </row>
    <row r="49" spans="1:14" ht="12.75">
      <c r="A49" s="211"/>
      <c r="B49" s="146"/>
      <c r="C49" s="146"/>
      <c r="D49" s="212"/>
      <c r="E49" s="146"/>
      <c r="F49" s="212"/>
      <c r="G49" s="146"/>
      <c r="H49" s="212"/>
      <c r="I49" s="146"/>
      <c r="J49" s="212"/>
      <c r="K49" s="146"/>
      <c r="L49" s="213"/>
      <c r="M49" s="214"/>
      <c r="N49" s="142"/>
    </row>
    <row r="50" spans="1:14" ht="12.75">
      <c r="A50" s="24"/>
      <c r="B50" s="24"/>
      <c r="C50" s="24"/>
      <c r="D50" s="427"/>
      <c r="E50" s="150"/>
      <c r="F50" s="151"/>
      <c r="G50" s="150"/>
      <c r="H50" s="151"/>
      <c r="I50" s="150"/>
      <c r="J50" s="151"/>
      <c r="K50" s="24"/>
      <c r="L50" s="427"/>
      <c r="M50" s="151"/>
      <c r="N50" s="2"/>
    </row>
    <row r="51" spans="1:14" ht="12.75">
      <c r="A51" t="s">
        <v>377</v>
      </c>
      <c r="B51" s="2"/>
      <c r="C51" s="2"/>
      <c r="D51" s="2"/>
      <c r="E51" s="2"/>
      <c r="F51" s="2"/>
      <c r="G51" s="2"/>
      <c r="H51" s="2"/>
      <c r="I51" s="2"/>
      <c r="J51" s="215"/>
      <c r="K51" s="2"/>
      <c r="L51" s="215"/>
      <c r="M51" s="3"/>
      <c r="N51" s="2"/>
    </row>
    <row r="52" spans="1:14" ht="12.75">
      <c r="A52" t="s">
        <v>378</v>
      </c>
      <c r="B52" s="2"/>
      <c r="C52" s="2"/>
      <c r="D52" s="2"/>
      <c r="E52" s="2"/>
      <c r="F52" s="2"/>
      <c r="G52" s="2"/>
      <c r="H52" s="2"/>
      <c r="I52" s="2"/>
      <c r="J52" s="215"/>
      <c r="K52" s="2"/>
      <c r="L52" s="215"/>
      <c r="M52" s="3"/>
      <c r="N52" s="2"/>
    </row>
    <row r="53" spans="1:14" ht="12.75">
      <c r="A53" t="s">
        <v>362</v>
      </c>
      <c r="B53" s="2"/>
      <c r="C53" s="2"/>
      <c r="D53" s="2"/>
      <c r="E53" s="2"/>
      <c r="F53" s="2"/>
      <c r="G53" s="2"/>
      <c r="H53" s="2"/>
      <c r="I53" s="2"/>
      <c r="J53" s="215"/>
      <c r="K53" s="2"/>
      <c r="L53" s="2"/>
      <c r="M53" s="3"/>
      <c r="N53" s="2"/>
    </row>
    <row r="54" spans="1:14" ht="12.75">
      <c r="A54" s="205" t="s">
        <v>379</v>
      </c>
      <c r="B54" s="51"/>
      <c r="C54" s="19"/>
      <c r="D54" s="19"/>
      <c r="E54" s="19"/>
      <c r="F54" s="19"/>
      <c r="G54" s="19"/>
      <c r="H54" s="19"/>
      <c r="I54" s="19"/>
      <c r="J54" s="216"/>
      <c r="K54" s="19"/>
      <c r="L54" s="19"/>
      <c r="M54" s="128"/>
      <c r="N54" s="2"/>
    </row>
    <row r="56" ht="12.75">
      <c r="A56" s="438" t="s">
        <v>645</v>
      </c>
    </row>
  </sheetData>
  <mergeCells count="1">
    <mergeCell ref="E3:F3"/>
  </mergeCells>
  <hyperlinks>
    <hyperlink ref="F10" location="'Options time series-NSE '!A1" display="Nifty Options"/>
    <hyperlink ref="A56" location="Index!A1" display="Back"/>
  </hyperlink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J37"/>
  <sheetViews>
    <sheetView workbookViewId="0" topLeftCell="A1">
      <selection activeCell="A37" sqref="A37"/>
    </sheetView>
  </sheetViews>
  <sheetFormatPr defaultColWidth="9.140625" defaultRowHeight="12.75"/>
  <cols>
    <col min="1" max="1" width="21.28125" style="0" customWidth="1"/>
    <col min="2" max="3" width="10.140625" style="0" customWidth="1"/>
    <col min="4" max="4" width="10.00390625" style="0" customWidth="1"/>
  </cols>
  <sheetData>
    <row r="1" spans="1:6" ht="12.75">
      <c r="A1" s="43" t="s">
        <v>380</v>
      </c>
      <c r="B1" s="42"/>
      <c r="C1" s="42"/>
      <c r="D1" s="42"/>
      <c r="E1" s="42"/>
      <c r="F1" s="42"/>
    </row>
    <row r="2" spans="1:9" ht="12.75">
      <c r="A2" t="s">
        <v>381</v>
      </c>
      <c r="B2" s="2"/>
      <c r="C2" s="2"/>
      <c r="D2" s="2"/>
      <c r="E2" s="2"/>
      <c r="F2" s="2"/>
      <c r="G2" s="148" t="s">
        <v>382</v>
      </c>
      <c r="H2" s="34"/>
      <c r="I2" s="2"/>
    </row>
    <row r="3" spans="1:9" ht="12.75">
      <c r="A3" s="4"/>
      <c r="B3" s="47"/>
      <c r="C3" s="47"/>
      <c r="D3" s="47"/>
      <c r="E3" s="47"/>
      <c r="F3" s="47"/>
      <c r="H3" s="4"/>
      <c r="I3" s="42"/>
    </row>
    <row r="4" spans="1:9" ht="12.75">
      <c r="A4" t="s">
        <v>383</v>
      </c>
      <c r="B4" s="3" t="s">
        <v>384</v>
      </c>
      <c r="C4" s="3" t="s">
        <v>385</v>
      </c>
      <c r="D4" s="3" t="s">
        <v>386</v>
      </c>
      <c r="E4" s="3" t="s">
        <v>387</v>
      </c>
      <c r="F4" s="3" t="s">
        <v>95</v>
      </c>
      <c r="G4" s="3" t="s">
        <v>388</v>
      </c>
      <c r="H4" s="3" t="s">
        <v>389</v>
      </c>
      <c r="I4" s="3"/>
    </row>
    <row r="5" spans="1:9" ht="12.75">
      <c r="A5" t="s">
        <v>390</v>
      </c>
      <c r="B5" s="3" t="s">
        <v>391</v>
      </c>
      <c r="C5" s="3" t="s">
        <v>391</v>
      </c>
      <c r="D5" s="3" t="s">
        <v>392</v>
      </c>
      <c r="E5" s="3"/>
      <c r="F5" s="3" t="s">
        <v>393</v>
      </c>
      <c r="G5" s="3" t="s">
        <v>394</v>
      </c>
      <c r="H5" s="3" t="s">
        <v>95</v>
      </c>
      <c r="I5" s="3"/>
    </row>
    <row r="6" spans="1:9" ht="12.75">
      <c r="A6" s="4"/>
      <c r="B6" s="47"/>
      <c r="C6" s="47"/>
      <c r="D6" s="47"/>
      <c r="E6" s="47"/>
      <c r="F6" s="47"/>
      <c r="G6" s="47"/>
      <c r="H6" s="128"/>
      <c r="I6" s="159"/>
    </row>
    <row r="7" spans="1:9" ht="12.75">
      <c r="A7" s="199" t="s">
        <v>71</v>
      </c>
      <c r="B7" s="217">
        <v>2</v>
      </c>
      <c r="C7" s="217">
        <v>3</v>
      </c>
      <c r="D7" s="217">
        <v>4</v>
      </c>
      <c r="E7" s="217">
        <v>5</v>
      </c>
      <c r="F7" s="217">
        <v>6</v>
      </c>
      <c r="G7" s="217">
        <v>7</v>
      </c>
      <c r="H7" s="218">
        <v>8</v>
      </c>
      <c r="I7" s="187"/>
    </row>
    <row r="8" spans="1:36" ht="12.75">
      <c r="A8" t="s">
        <v>62</v>
      </c>
      <c r="B8" s="131">
        <v>3032</v>
      </c>
      <c r="C8" s="131">
        <v>4226</v>
      </c>
      <c r="D8" s="131">
        <f aca="true" t="shared" si="0" ref="D8:D27">+B8+C8</f>
        <v>7258</v>
      </c>
      <c r="E8" s="131">
        <v>7326</v>
      </c>
      <c r="F8" s="131">
        <f aca="true" t="shared" si="1" ref="F8:F17">+D8+E8</f>
        <v>14584</v>
      </c>
      <c r="G8" s="131">
        <v>76687</v>
      </c>
      <c r="H8" s="131">
        <f aca="true" t="shared" si="2" ref="H8:H21">+F8+G8</f>
        <v>91271</v>
      </c>
      <c r="I8" s="38"/>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row>
    <row r="9" spans="1:9" ht="12.75">
      <c r="A9" s="152" t="s">
        <v>63</v>
      </c>
      <c r="B9" s="132">
        <v>5365</v>
      </c>
      <c r="C9" s="132">
        <v>2112</v>
      </c>
      <c r="D9" s="131">
        <f t="shared" si="0"/>
        <v>7477</v>
      </c>
      <c r="E9" s="65">
        <v>3424</v>
      </c>
      <c r="F9" s="131">
        <f t="shared" si="1"/>
        <v>10901</v>
      </c>
      <c r="G9" s="132">
        <v>41581</v>
      </c>
      <c r="H9" s="131">
        <f t="shared" si="2"/>
        <v>52482</v>
      </c>
      <c r="I9" s="187"/>
    </row>
    <row r="10" spans="1:9" ht="12.75">
      <c r="A10" s="219" t="s">
        <v>64</v>
      </c>
      <c r="B10" s="68">
        <v>707</v>
      </c>
      <c r="C10" s="68">
        <v>-3383</v>
      </c>
      <c r="D10" s="131">
        <f t="shared" si="0"/>
        <v>-2676</v>
      </c>
      <c r="E10" s="68">
        <v>-2467</v>
      </c>
      <c r="F10" s="131">
        <f t="shared" si="1"/>
        <v>-5143</v>
      </c>
      <c r="G10" s="68">
        <v>7933</v>
      </c>
      <c r="H10" s="131">
        <f t="shared" si="2"/>
        <v>2790</v>
      </c>
      <c r="I10" s="157"/>
    </row>
    <row r="11" spans="1:9" ht="12.75">
      <c r="A11" s="219" t="s">
        <v>65</v>
      </c>
      <c r="B11" s="68">
        <v>4526</v>
      </c>
      <c r="C11" s="68">
        <v>787</v>
      </c>
      <c r="D11" s="131">
        <f t="shared" si="0"/>
        <v>5313</v>
      </c>
      <c r="E11" s="68">
        <v>1050</v>
      </c>
      <c r="F11" s="131">
        <f t="shared" si="1"/>
        <v>6363</v>
      </c>
      <c r="G11" s="68">
        <v>41510</v>
      </c>
      <c r="H11" s="131">
        <f t="shared" si="2"/>
        <v>47873</v>
      </c>
      <c r="I11" s="159"/>
    </row>
    <row r="12" spans="1:9" ht="12.75">
      <c r="A12" t="s">
        <v>66</v>
      </c>
      <c r="B12" s="36">
        <v>1033</v>
      </c>
      <c r="C12" s="36">
        <v>862</v>
      </c>
      <c r="D12" s="131">
        <f t="shared" si="0"/>
        <v>1895</v>
      </c>
      <c r="E12" s="36">
        <v>-9434</v>
      </c>
      <c r="F12" s="131">
        <f t="shared" si="1"/>
        <v>-7539</v>
      </c>
      <c r="G12" s="36">
        <v>12122</v>
      </c>
      <c r="H12" s="131">
        <f t="shared" si="2"/>
        <v>4583</v>
      </c>
      <c r="I12" s="159"/>
    </row>
    <row r="13" spans="1:9" ht="12.75">
      <c r="A13" s="34" t="s">
        <v>67</v>
      </c>
      <c r="B13" s="36">
        <v>863</v>
      </c>
      <c r="C13" s="36">
        <v>407</v>
      </c>
      <c r="D13" s="131">
        <f t="shared" si="0"/>
        <v>1270</v>
      </c>
      <c r="E13" s="36">
        <v>-7284</v>
      </c>
      <c r="F13" s="131">
        <f t="shared" si="1"/>
        <v>-6014</v>
      </c>
      <c r="G13" s="36">
        <v>16134</v>
      </c>
      <c r="H13" s="131">
        <f t="shared" si="2"/>
        <v>10120</v>
      </c>
      <c r="I13" s="159"/>
    </row>
    <row r="14" spans="1:9" ht="12.75">
      <c r="A14" t="s">
        <v>137</v>
      </c>
      <c r="B14" s="2">
        <v>248</v>
      </c>
      <c r="C14" s="2">
        <v>1273</v>
      </c>
      <c r="D14" s="131">
        <f t="shared" si="0"/>
        <v>1521</v>
      </c>
      <c r="E14" s="2">
        <v>322</v>
      </c>
      <c r="F14" s="131">
        <f t="shared" si="1"/>
        <v>1843</v>
      </c>
      <c r="G14" s="2">
        <v>9292</v>
      </c>
      <c r="H14" s="131">
        <f t="shared" si="2"/>
        <v>11135</v>
      </c>
      <c r="I14" s="159"/>
    </row>
    <row r="15" spans="1:9" ht="12.75">
      <c r="A15" t="s">
        <v>10</v>
      </c>
      <c r="B15" s="2">
        <v>336</v>
      </c>
      <c r="C15" s="2">
        <v>296</v>
      </c>
      <c r="D15" s="131">
        <f t="shared" si="0"/>
        <v>632</v>
      </c>
      <c r="E15" s="2">
        <v>4548</v>
      </c>
      <c r="F15" s="131">
        <f t="shared" si="1"/>
        <v>5180</v>
      </c>
      <c r="G15" s="2">
        <v>16937</v>
      </c>
      <c r="H15" s="131">
        <f t="shared" si="2"/>
        <v>22117</v>
      </c>
      <c r="I15" s="159"/>
    </row>
    <row r="16" spans="1:9" ht="12.75">
      <c r="A16" t="s">
        <v>138</v>
      </c>
      <c r="B16" s="2">
        <v>-88</v>
      </c>
      <c r="C16" s="2">
        <v>547</v>
      </c>
      <c r="D16" s="131">
        <f t="shared" si="0"/>
        <v>459</v>
      </c>
      <c r="E16" s="2">
        <v>170</v>
      </c>
      <c r="F16" s="131">
        <f t="shared" si="1"/>
        <v>629</v>
      </c>
      <c r="G16" s="2">
        <v>2067</v>
      </c>
      <c r="H16" s="131">
        <f t="shared" si="2"/>
        <v>2696</v>
      </c>
      <c r="I16" s="159"/>
    </row>
    <row r="17" spans="1:9" ht="12.75">
      <c r="A17" t="s">
        <v>139</v>
      </c>
      <c r="B17" s="2">
        <v>237</v>
      </c>
      <c r="C17" s="2">
        <v>203</v>
      </c>
      <c r="D17" s="131">
        <f t="shared" si="0"/>
        <v>440</v>
      </c>
      <c r="E17" s="2">
        <v>2875</v>
      </c>
      <c r="F17" s="131">
        <f t="shared" si="1"/>
        <v>3315</v>
      </c>
      <c r="G17" s="2">
        <v>749</v>
      </c>
      <c r="H17" s="131">
        <f t="shared" si="2"/>
        <v>4064</v>
      </c>
      <c r="I17" s="159"/>
    </row>
    <row r="18" spans="1:9" ht="12.75">
      <c r="A18" t="s">
        <v>140</v>
      </c>
      <c r="B18" s="2">
        <v>6</v>
      </c>
      <c r="C18" s="2">
        <v>137</v>
      </c>
      <c r="D18" s="131">
        <f t="shared" si="0"/>
        <v>143</v>
      </c>
      <c r="E18" s="3" t="s">
        <v>395</v>
      </c>
      <c r="F18" s="2">
        <v>-2900</v>
      </c>
      <c r="G18" s="2">
        <v>864</v>
      </c>
      <c r="H18" s="131">
        <f t="shared" si="2"/>
        <v>-2036</v>
      </c>
      <c r="I18" s="159"/>
    </row>
    <row r="19" spans="1:9" ht="12.75">
      <c r="A19" t="s">
        <v>141</v>
      </c>
      <c r="B19" s="2">
        <v>113</v>
      </c>
      <c r="C19" s="2">
        <v>235</v>
      </c>
      <c r="D19" s="131">
        <f t="shared" si="0"/>
        <v>348</v>
      </c>
      <c r="E19" s="2">
        <v>-6314</v>
      </c>
      <c r="F19" s="131">
        <f aca="true" t="shared" si="3" ref="F19:F27">+D19+E19</f>
        <v>-5966</v>
      </c>
      <c r="G19" s="2">
        <v>133</v>
      </c>
      <c r="H19" s="131">
        <f t="shared" si="2"/>
        <v>-5833</v>
      </c>
      <c r="I19" s="159"/>
    </row>
    <row r="20" spans="1:9" ht="12.75">
      <c r="A20" t="s">
        <v>142</v>
      </c>
      <c r="B20" s="2">
        <v>765</v>
      </c>
      <c r="C20" s="2">
        <v>576</v>
      </c>
      <c r="D20" s="131">
        <f t="shared" si="0"/>
        <v>1341</v>
      </c>
      <c r="E20" s="2">
        <v>8611</v>
      </c>
      <c r="F20" s="131">
        <f t="shared" si="3"/>
        <v>9952</v>
      </c>
      <c r="G20" s="2">
        <v>1322</v>
      </c>
      <c r="H20" s="131">
        <f t="shared" si="2"/>
        <v>11274</v>
      </c>
      <c r="I20" s="159"/>
    </row>
    <row r="21" spans="1:9" ht="12.75">
      <c r="A21" t="s">
        <v>143</v>
      </c>
      <c r="B21" s="2">
        <v>148</v>
      </c>
      <c r="C21" s="2">
        <v>239</v>
      </c>
      <c r="D21" s="131">
        <f t="shared" si="0"/>
        <v>387</v>
      </c>
      <c r="E21" s="2">
        <v>9297</v>
      </c>
      <c r="F21" s="131">
        <f t="shared" si="3"/>
        <v>9684</v>
      </c>
      <c r="G21" s="2">
        <v>1560</v>
      </c>
      <c r="H21" s="131">
        <f t="shared" si="2"/>
        <v>11244</v>
      </c>
      <c r="I21" s="159"/>
    </row>
    <row r="22" spans="1:9" ht="12.75">
      <c r="A22" t="s">
        <v>312</v>
      </c>
      <c r="B22" s="42">
        <v>1204</v>
      </c>
      <c r="C22" s="42">
        <v>760</v>
      </c>
      <c r="D22" s="131">
        <f t="shared" si="0"/>
        <v>1964</v>
      </c>
      <c r="E22" s="42">
        <v>11057</v>
      </c>
      <c r="F22" s="131">
        <f t="shared" si="3"/>
        <v>13021</v>
      </c>
      <c r="G22" s="36" t="s">
        <v>28</v>
      </c>
      <c r="H22" s="36">
        <v>13021</v>
      </c>
      <c r="I22" s="159"/>
    </row>
    <row r="23" spans="1:9" ht="12.75">
      <c r="A23" t="s">
        <v>396</v>
      </c>
      <c r="B23" s="2">
        <v>2140</v>
      </c>
      <c r="C23" s="2">
        <v>427</v>
      </c>
      <c r="D23" s="131">
        <f t="shared" si="0"/>
        <v>2567</v>
      </c>
      <c r="E23" s="2">
        <v>8685</v>
      </c>
      <c r="F23" s="131">
        <f t="shared" si="3"/>
        <v>11252</v>
      </c>
      <c r="G23" s="3" t="s">
        <v>28</v>
      </c>
      <c r="H23" s="3">
        <v>11252</v>
      </c>
      <c r="I23" s="159"/>
    </row>
    <row r="24" spans="1:9" ht="12.75">
      <c r="A24" t="s">
        <v>397</v>
      </c>
      <c r="B24" s="2">
        <v>2352</v>
      </c>
      <c r="C24" s="2">
        <v>604</v>
      </c>
      <c r="D24" s="131">
        <f t="shared" si="0"/>
        <v>2956</v>
      </c>
      <c r="E24" s="2">
        <v>4553</v>
      </c>
      <c r="F24" s="131">
        <f t="shared" si="3"/>
        <v>7509</v>
      </c>
      <c r="G24" s="3" t="s">
        <v>28</v>
      </c>
      <c r="H24" s="3">
        <v>7509</v>
      </c>
      <c r="I24" s="159"/>
    </row>
    <row r="25" spans="1:9" ht="12.75">
      <c r="A25" t="s">
        <v>398</v>
      </c>
      <c r="B25" s="2">
        <v>888</v>
      </c>
      <c r="C25" s="2">
        <v>315</v>
      </c>
      <c r="D25" s="131">
        <f t="shared" si="0"/>
        <v>1203</v>
      </c>
      <c r="E25" s="2">
        <v>5584</v>
      </c>
      <c r="F25" s="131">
        <f t="shared" si="3"/>
        <v>6787</v>
      </c>
      <c r="G25" s="3" t="s">
        <v>28</v>
      </c>
      <c r="H25" s="3">
        <v>6787</v>
      </c>
      <c r="I25" s="159"/>
    </row>
    <row r="26" spans="1:9" ht="12.75">
      <c r="A26" t="s">
        <v>399</v>
      </c>
      <c r="B26" s="2">
        <v>320</v>
      </c>
      <c r="C26" s="3">
        <v>0</v>
      </c>
      <c r="D26" s="131">
        <f t="shared" si="0"/>
        <v>320</v>
      </c>
      <c r="E26" s="3">
        <v>3855</v>
      </c>
      <c r="F26" s="131">
        <f t="shared" si="3"/>
        <v>4175</v>
      </c>
      <c r="G26" s="3" t="s">
        <v>28</v>
      </c>
      <c r="H26" s="3">
        <v>4175</v>
      </c>
      <c r="I26" s="159"/>
    </row>
    <row r="27" spans="1:9" ht="12.75">
      <c r="A27" t="s">
        <v>400</v>
      </c>
      <c r="B27" s="3">
        <v>250</v>
      </c>
      <c r="C27" s="3">
        <v>0</v>
      </c>
      <c r="D27" s="131">
        <f t="shared" si="0"/>
        <v>250</v>
      </c>
      <c r="E27" s="3">
        <v>2060</v>
      </c>
      <c r="F27" s="131">
        <f t="shared" si="3"/>
        <v>2310</v>
      </c>
      <c r="G27" s="3" t="s">
        <v>28</v>
      </c>
      <c r="H27" s="3">
        <v>2310</v>
      </c>
      <c r="I27" s="159"/>
    </row>
    <row r="28" spans="1:9" ht="12.75">
      <c r="A28" s="5" t="s">
        <v>401</v>
      </c>
      <c r="B28" s="128" t="s">
        <v>28</v>
      </c>
      <c r="C28" s="128" t="s">
        <v>28</v>
      </c>
      <c r="D28" s="128" t="s">
        <v>28</v>
      </c>
      <c r="E28" s="128">
        <v>1261</v>
      </c>
      <c r="F28" s="128">
        <v>1261</v>
      </c>
      <c r="G28" s="128" t="s">
        <v>28</v>
      </c>
      <c r="H28" s="128">
        <v>1261</v>
      </c>
      <c r="I28" s="3"/>
    </row>
    <row r="29" spans="1:9" ht="12.75">
      <c r="A29" s="35"/>
      <c r="B29" s="10"/>
      <c r="C29" s="10"/>
      <c r="D29" s="10"/>
      <c r="E29" s="10"/>
      <c r="F29" s="10"/>
      <c r="G29" s="10"/>
      <c r="H29" s="3"/>
      <c r="I29" s="42"/>
    </row>
    <row r="30" spans="1:9" ht="12.75">
      <c r="A30" t="s">
        <v>402</v>
      </c>
      <c r="B30" s="2" t="s">
        <v>403</v>
      </c>
      <c r="C30" s="2"/>
      <c r="D30" s="2"/>
      <c r="E30" s="2"/>
      <c r="F30" s="2"/>
      <c r="G30" s="2"/>
      <c r="H30" s="3"/>
      <c r="I30" s="2"/>
    </row>
    <row r="31" spans="1:9" ht="12.75">
      <c r="A31" t="s">
        <v>404</v>
      </c>
      <c r="B31" s="2"/>
      <c r="C31" s="2"/>
      <c r="D31" s="2"/>
      <c r="E31" s="2"/>
      <c r="F31" s="2"/>
      <c r="G31" s="2"/>
      <c r="H31" s="3"/>
      <c r="I31" s="2"/>
    </row>
    <row r="32" spans="1:9" ht="12.75">
      <c r="A32" s="7" t="s">
        <v>587</v>
      </c>
      <c r="B32" s="42"/>
      <c r="C32" s="42"/>
      <c r="D32" s="42"/>
      <c r="E32" s="42"/>
      <c r="F32" s="42"/>
      <c r="G32" s="42"/>
      <c r="H32" s="36"/>
      <c r="I32" s="42"/>
    </row>
    <row r="33" spans="1:9" ht="12.75">
      <c r="A33" t="s">
        <v>588</v>
      </c>
      <c r="B33" s="2"/>
      <c r="C33" s="2"/>
      <c r="D33" s="2"/>
      <c r="E33" s="2"/>
      <c r="F33" s="2"/>
      <c r="G33" s="2"/>
      <c r="H33" s="3"/>
      <c r="I33" s="2"/>
    </row>
    <row r="34" spans="1:9" ht="12.75">
      <c r="A34" s="220" t="s">
        <v>405</v>
      </c>
      <c r="B34" s="19"/>
      <c r="C34" s="19"/>
      <c r="D34" s="19"/>
      <c r="E34" s="19"/>
      <c r="F34" s="19"/>
      <c r="G34" s="19"/>
      <c r="H34" s="128"/>
      <c r="I34" s="2"/>
    </row>
    <row r="35" spans="1:6" ht="12.75">
      <c r="A35" s="35"/>
      <c r="B35" s="10"/>
      <c r="C35" s="10"/>
      <c r="D35" s="10"/>
      <c r="E35" s="10"/>
      <c r="F35" s="42"/>
    </row>
    <row r="37" ht="12.75">
      <c r="A37" s="438" t="s">
        <v>645</v>
      </c>
    </row>
  </sheetData>
  <hyperlinks>
    <hyperlink ref="F29" location="'BSE HC'!A1" display="BSE HC "/>
    <hyperlink ref="B29" location="'BSE HC'!A1" display="BSE HC "/>
    <hyperlink ref="A37" location="Index!A1" display="Back"/>
  </hyperlink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Q24"/>
  <sheetViews>
    <sheetView workbookViewId="0" topLeftCell="A1">
      <selection activeCell="A24" sqref="A24"/>
    </sheetView>
  </sheetViews>
  <sheetFormatPr defaultColWidth="9.140625" defaultRowHeight="12.75"/>
  <cols>
    <col min="1" max="1" width="32.57421875" style="0" customWidth="1"/>
    <col min="2" max="4" width="9.421875" style="0" customWidth="1"/>
    <col min="5" max="5" width="11.8515625" style="0" customWidth="1"/>
    <col min="9" max="9" width="11.8515625" style="0" customWidth="1"/>
    <col min="13" max="13" width="11.8515625" style="0" customWidth="1"/>
    <col min="17" max="17" width="11.8515625" style="0" customWidth="1"/>
  </cols>
  <sheetData>
    <row r="1" spans="1:14" ht="12.75">
      <c r="A1" s="43" t="s">
        <v>406</v>
      </c>
      <c r="B1" s="2"/>
      <c r="C1" s="2"/>
      <c r="D1" s="2"/>
      <c r="E1" s="2"/>
      <c r="F1" s="2"/>
      <c r="G1" s="2"/>
      <c r="H1" s="2"/>
      <c r="I1" s="2"/>
      <c r="J1" s="2"/>
      <c r="K1" s="2"/>
      <c r="L1" s="2"/>
      <c r="M1" s="3"/>
      <c r="N1" s="2"/>
    </row>
    <row r="2" spans="1:17" ht="12.75">
      <c r="A2" s="4"/>
      <c r="B2" s="47"/>
      <c r="C2" s="47"/>
      <c r="D2" s="47"/>
      <c r="E2" s="47"/>
      <c r="F2" s="47"/>
      <c r="G2" s="47"/>
      <c r="H2" s="47"/>
      <c r="I2" s="47"/>
      <c r="J2" s="47"/>
      <c r="K2" s="47"/>
      <c r="L2" s="47"/>
      <c r="M2" s="48"/>
      <c r="Q2" s="49"/>
    </row>
    <row r="3" spans="1:17" ht="12.75">
      <c r="A3" s="2"/>
      <c r="B3" s="459">
        <v>39546</v>
      </c>
      <c r="C3" s="459"/>
      <c r="D3" s="459"/>
      <c r="E3" s="3" t="s">
        <v>407</v>
      </c>
      <c r="F3" s="459">
        <v>39179</v>
      </c>
      <c r="G3" s="459"/>
      <c r="H3" s="459"/>
      <c r="I3" s="3" t="s">
        <v>407</v>
      </c>
      <c r="J3" s="460" t="s">
        <v>68</v>
      </c>
      <c r="K3" s="459"/>
      <c r="L3" s="459"/>
      <c r="M3" s="3" t="s">
        <v>407</v>
      </c>
      <c r="N3" s="460" t="s">
        <v>62</v>
      </c>
      <c r="O3" s="459"/>
      <c r="P3" s="459"/>
      <c r="Q3" s="3" t="s">
        <v>407</v>
      </c>
    </row>
    <row r="4" spans="2:17" ht="12.75">
      <c r="B4" s="42" t="s">
        <v>408</v>
      </c>
      <c r="C4" s="42" t="s">
        <v>409</v>
      </c>
      <c r="D4" s="42" t="s">
        <v>409</v>
      </c>
      <c r="E4" s="3" t="s">
        <v>410</v>
      </c>
      <c r="F4" s="2" t="s">
        <v>411</v>
      </c>
      <c r="H4" s="2"/>
      <c r="I4" s="3" t="s">
        <v>410</v>
      </c>
      <c r="J4" s="42" t="s">
        <v>408</v>
      </c>
      <c r="K4" s="42" t="s">
        <v>412</v>
      </c>
      <c r="L4" s="42" t="s">
        <v>412</v>
      </c>
      <c r="M4" s="3" t="s">
        <v>410</v>
      </c>
      <c r="N4" s="42" t="s">
        <v>408</v>
      </c>
      <c r="O4" s="42" t="s">
        <v>412</v>
      </c>
      <c r="P4" s="42" t="s">
        <v>412</v>
      </c>
      <c r="Q4" s="3" t="s">
        <v>410</v>
      </c>
    </row>
    <row r="5" spans="1:17" ht="12.75">
      <c r="A5" s="7"/>
      <c r="B5" s="48" t="s">
        <v>413</v>
      </c>
      <c r="C5" s="48" t="s">
        <v>414</v>
      </c>
      <c r="D5" s="48" t="s">
        <v>415</v>
      </c>
      <c r="E5" s="221" t="s">
        <v>580</v>
      </c>
      <c r="F5" s="48" t="s">
        <v>413</v>
      </c>
      <c r="G5" s="222" t="s">
        <v>414</v>
      </c>
      <c r="H5" s="48" t="s">
        <v>415</v>
      </c>
      <c r="I5" s="221" t="s">
        <v>581</v>
      </c>
      <c r="J5" s="48" t="s">
        <v>413</v>
      </c>
      <c r="K5" s="48" t="s">
        <v>414</v>
      </c>
      <c r="L5" s="48" t="s">
        <v>415</v>
      </c>
      <c r="M5" s="221" t="s">
        <v>416</v>
      </c>
      <c r="N5" s="48" t="s">
        <v>413</v>
      </c>
      <c r="O5" s="48" t="s">
        <v>414</v>
      </c>
      <c r="P5" s="48" t="s">
        <v>415</v>
      </c>
      <c r="Q5" s="221" t="s">
        <v>416</v>
      </c>
    </row>
    <row r="6" spans="1:17" ht="12.75">
      <c r="A6" s="223"/>
      <c r="B6" s="10"/>
      <c r="C6" s="10"/>
      <c r="D6" s="10"/>
      <c r="E6" s="10"/>
      <c r="F6" s="7"/>
      <c r="G6" s="10"/>
      <c r="H6" s="10"/>
      <c r="I6" s="10"/>
      <c r="M6" s="104"/>
      <c r="Q6" s="104"/>
    </row>
    <row r="7" spans="1:17" ht="12.75">
      <c r="A7" s="75" t="s">
        <v>71</v>
      </c>
      <c r="B7" s="129">
        <v>2</v>
      </c>
      <c r="C7" s="129">
        <v>3</v>
      </c>
      <c r="D7" s="129">
        <v>4</v>
      </c>
      <c r="E7" s="129">
        <v>5</v>
      </c>
      <c r="F7" s="129">
        <v>6</v>
      </c>
      <c r="G7" s="129">
        <v>7</v>
      </c>
      <c r="H7" s="129">
        <v>8</v>
      </c>
      <c r="I7" s="129">
        <v>9</v>
      </c>
      <c r="J7" s="129">
        <v>10</v>
      </c>
      <c r="K7" s="129">
        <v>11</v>
      </c>
      <c r="L7" s="129">
        <v>12</v>
      </c>
      <c r="M7" s="54">
        <v>13</v>
      </c>
      <c r="N7" s="129">
        <v>10</v>
      </c>
      <c r="O7" s="129">
        <v>11</v>
      </c>
      <c r="P7" s="129">
        <v>12</v>
      </c>
      <c r="Q7" s="54">
        <v>13</v>
      </c>
    </row>
    <row r="8" spans="1:17" ht="12.75">
      <c r="A8" t="s">
        <v>417</v>
      </c>
      <c r="B8" s="224"/>
      <c r="C8" s="224"/>
      <c r="D8" s="36"/>
      <c r="E8" s="36"/>
      <c r="F8" s="2"/>
      <c r="G8" s="2"/>
      <c r="H8" s="2"/>
      <c r="I8" s="2"/>
      <c r="J8" s="2"/>
      <c r="L8" s="2"/>
      <c r="M8" s="36" t="s">
        <v>28</v>
      </c>
      <c r="N8" s="2"/>
      <c r="P8" s="2"/>
      <c r="Q8" s="36" t="s">
        <v>28</v>
      </c>
    </row>
    <row r="9" spans="1:17" ht="12.75">
      <c r="A9" t="s">
        <v>418</v>
      </c>
      <c r="B9" s="225">
        <v>63041</v>
      </c>
      <c r="C9" s="225">
        <v>54713</v>
      </c>
      <c r="D9" s="36">
        <f aca="true" t="shared" si="0" ref="D9:D14">(B9-C9)</f>
        <v>8328</v>
      </c>
      <c r="E9" s="2">
        <v>86736</v>
      </c>
      <c r="F9" s="2">
        <v>22855</v>
      </c>
      <c r="G9" s="2">
        <v>22765</v>
      </c>
      <c r="H9" s="2">
        <f aca="true" t="shared" si="1" ref="H9:H14">(F9-G9)</f>
        <v>90</v>
      </c>
      <c r="I9" s="2">
        <v>57378</v>
      </c>
      <c r="J9" s="2">
        <v>489594</v>
      </c>
      <c r="K9" s="2">
        <v>471274</v>
      </c>
      <c r="L9" s="2">
        <f aca="true" t="shared" si="2" ref="L9:L14">(J9-K9)</f>
        <v>18320</v>
      </c>
      <c r="M9" s="2">
        <v>81229</v>
      </c>
      <c r="N9" s="2">
        <v>214013</v>
      </c>
      <c r="O9" s="2">
        <v>203293</v>
      </c>
      <c r="P9" s="2">
        <f>(N9-O9)</f>
        <v>10720</v>
      </c>
      <c r="Q9" s="2">
        <v>54570</v>
      </c>
    </row>
    <row r="10" spans="1:17" ht="12.75">
      <c r="A10" s="7" t="s">
        <v>419</v>
      </c>
      <c r="B10" s="225">
        <v>24187</v>
      </c>
      <c r="C10" s="225">
        <v>18957</v>
      </c>
      <c r="D10" s="36">
        <f t="shared" si="0"/>
        <v>5230</v>
      </c>
      <c r="E10" s="2">
        <v>16136</v>
      </c>
      <c r="F10" s="2">
        <v>7688</v>
      </c>
      <c r="G10" s="2">
        <v>8184</v>
      </c>
      <c r="H10" s="2">
        <f t="shared" si="1"/>
        <v>-496</v>
      </c>
      <c r="I10" s="2">
        <v>9321</v>
      </c>
      <c r="J10" s="2">
        <v>194030</v>
      </c>
      <c r="K10" s="2">
        <v>191851</v>
      </c>
      <c r="L10" s="2">
        <f t="shared" si="2"/>
        <v>2179</v>
      </c>
      <c r="M10" s="2">
        <v>14337</v>
      </c>
      <c r="N10" s="2">
        <v>124607</v>
      </c>
      <c r="O10" s="2">
        <v>120381</v>
      </c>
      <c r="P10" s="2">
        <f>(N10-O10)</f>
        <v>4226</v>
      </c>
      <c r="Q10" s="2">
        <v>9643</v>
      </c>
    </row>
    <row r="11" spans="1:17" ht="12.75">
      <c r="A11" t="s">
        <v>420</v>
      </c>
      <c r="B11" s="3">
        <v>429878</v>
      </c>
      <c r="C11" s="3">
        <v>371956</v>
      </c>
      <c r="D11" s="36">
        <f t="shared" si="0"/>
        <v>57922</v>
      </c>
      <c r="E11" s="2">
        <v>470539</v>
      </c>
      <c r="F11" s="2">
        <v>196281</v>
      </c>
      <c r="G11" s="2">
        <v>180955</v>
      </c>
      <c r="H11" s="2">
        <f t="shared" si="1"/>
        <v>15326</v>
      </c>
      <c r="I11" s="2">
        <v>290992</v>
      </c>
      <c r="J11" s="2">
        <v>3780752</v>
      </c>
      <c r="K11" s="2">
        <v>3647450</v>
      </c>
      <c r="L11" s="2">
        <f t="shared" si="2"/>
        <v>133302</v>
      </c>
      <c r="M11" s="2">
        <v>442942</v>
      </c>
      <c r="N11" s="2">
        <v>1599972</v>
      </c>
      <c r="O11" s="2">
        <v>1520838</v>
      </c>
      <c r="P11" s="2">
        <f>(N11-O11)</f>
        <v>79134</v>
      </c>
      <c r="Q11" s="2">
        <v>289279</v>
      </c>
    </row>
    <row r="12" spans="1:17" ht="12.75">
      <c r="A12" s="7" t="s">
        <v>421</v>
      </c>
      <c r="B12" s="225">
        <v>160510</v>
      </c>
      <c r="C12" s="225">
        <v>141103</v>
      </c>
      <c r="D12" s="36">
        <f t="shared" si="0"/>
        <v>19407</v>
      </c>
      <c r="E12" s="2">
        <v>172571</v>
      </c>
      <c r="F12" s="2">
        <v>57231</v>
      </c>
      <c r="G12" s="2">
        <v>54143</v>
      </c>
      <c r="H12" s="2">
        <f t="shared" si="1"/>
        <v>3088</v>
      </c>
      <c r="I12" s="2">
        <v>87558</v>
      </c>
      <c r="J12" s="2">
        <v>1369180</v>
      </c>
      <c r="K12" s="2">
        <v>1311006</v>
      </c>
      <c r="L12" s="2">
        <f t="shared" si="2"/>
        <v>58174</v>
      </c>
      <c r="M12" s="2">
        <v>166104</v>
      </c>
      <c r="N12" s="2">
        <v>479754</v>
      </c>
      <c r="O12" s="2">
        <v>450447</v>
      </c>
      <c r="P12" s="2">
        <f>(N12-O12)</f>
        <v>29307</v>
      </c>
      <c r="Q12" s="2">
        <v>86157</v>
      </c>
    </row>
    <row r="13" spans="1:17" ht="12.75">
      <c r="A13" t="s">
        <v>422</v>
      </c>
      <c r="B13" s="225">
        <v>27468</v>
      </c>
      <c r="C13" s="225">
        <v>24437</v>
      </c>
      <c r="D13" s="36">
        <f t="shared" si="0"/>
        <v>3031</v>
      </c>
      <c r="E13" s="2">
        <v>34604</v>
      </c>
      <c r="F13" s="3">
        <v>9423</v>
      </c>
      <c r="G13" s="36">
        <v>8128</v>
      </c>
      <c r="H13" s="2">
        <f t="shared" si="1"/>
        <v>1295</v>
      </c>
      <c r="I13" s="36">
        <v>24021</v>
      </c>
      <c r="J13" s="2">
        <v>182305</v>
      </c>
      <c r="K13" s="2">
        <v>175937</v>
      </c>
      <c r="L13" s="2">
        <f t="shared" si="2"/>
        <v>6368</v>
      </c>
      <c r="M13" s="2">
        <v>31168</v>
      </c>
      <c r="N13" s="2">
        <v>0</v>
      </c>
      <c r="O13" s="2">
        <v>0</v>
      </c>
      <c r="P13" s="2">
        <v>0</v>
      </c>
      <c r="Q13" s="2">
        <v>0</v>
      </c>
    </row>
    <row r="14" spans="1:17" ht="12.75">
      <c r="A14" t="s">
        <v>423</v>
      </c>
      <c r="B14" s="225">
        <v>158909</v>
      </c>
      <c r="C14" s="225">
        <v>135709</v>
      </c>
      <c r="D14" s="36">
        <f t="shared" si="0"/>
        <v>23200</v>
      </c>
      <c r="E14" s="2">
        <v>180667</v>
      </c>
      <c r="F14" s="2">
        <v>84199</v>
      </c>
      <c r="G14" s="2">
        <v>79734</v>
      </c>
      <c r="H14" s="2">
        <f t="shared" si="1"/>
        <v>4465</v>
      </c>
      <c r="I14" s="2">
        <v>115479</v>
      </c>
      <c r="J14" s="2">
        <v>1392729</v>
      </c>
      <c r="K14" s="2">
        <v>1341120</v>
      </c>
      <c r="L14" s="2">
        <f t="shared" si="2"/>
        <v>51609</v>
      </c>
      <c r="M14" s="2">
        <v>165790</v>
      </c>
      <c r="N14" s="2">
        <v>621899</v>
      </c>
      <c r="O14" s="2">
        <v>591457</v>
      </c>
      <c r="P14" s="2">
        <f>(N14-O14)</f>
        <v>30442</v>
      </c>
      <c r="Q14" s="2">
        <v>104779</v>
      </c>
    </row>
    <row r="15" spans="1:17" ht="12.75">
      <c r="A15" t="s">
        <v>424</v>
      </c>
      <c r="B15" s="3"/>
      <c r="C15" s="3"/>
      <c r="D15" s="36"/>
      <c r="E15" s="2"/>
      <c r="F15" s="2"/>
      <c r="G15" s="2"/>
      <c r="H15" s="2"/>
      <c r="I15" s="2"/>
      <c r="L15" s="2"/>
      <c r="M15" s="2"/>
      <c r="P15" s="2"/>
      <c r="Q15" s="2"/>
    </row>
    <row r="16" spans="1:17" ht="12.75">
      <c r="A16" t="s">
        <v>425</v>
      </c>
      <c r="B16" s="225">
        <v>82991</v>
      </c>
      <c r="C16" s="225">
        <v>70707</v>
      </c>
      <c r="D16" s="36">
        <f>(B16-C16)</f>
        <v>12284</v>
      </c>
      <c r="E16" s="2">
        <v>82697</v>
      </c>
      <c r="F16" s="2">
        <v>45428</v>
      </c>
      <c r="G16" s="2">
        <v>38950</v>
      </c>
      <c r="H16" s="2">
        <f>(F16-G16)</f>
        <v>6478</v>
      </c>
      <c r="I16" s="2">
        <v>63934</v>
      </c>
      <c r="J16" s="2">
        <v>836538</v>
      </c>
      <c r="K16" s="2">
        <v>819387</v>
      </c>
      <c r="L16" s="2">
        <f>(J16-K16)</f>
        <v>17151</v>
      </c>
      <c r="M16" s="2">
        <v>79880</v>
      </c>
      <c r="N16" s="2">
        <v>498319</v>
      </c>
      <c r="O16" s="2">
        <v>478934</v>
      </c>
      <c r="P16" s="2">
        <f>(N16-O16)</f>
        <v>19385</v>
      </c>
      <c r="Q16" s="2">
        <v>77239</v>
      </c>
    </row>
    <row r="17" spans="1:17" ht="12.75">
      <c r="A17" t="s">
        <v>426</v>
      </c>
      <c r="B17" s="128"/>
      <c r="C17" s="128"/>
      <c r="D17" s="48"/>
      <c r="E17" s="19"/>
      <c r="F17" s="19"/>
      <c r="G17" s="19"/>
      <c r="H17" s="19"/>
      <c r="I17" s="19"/>
      <c r="J17" s="5"/>
      <c r="K17" s="5"/>
      <c r="L17" s="19"/>
      <c r="M17" s="19"/>
      <c r="N17" s="5"/>
      <c r="O17" s="5"/>
      <c r="P17" s="19"/>
      <c r="Q17" s="19"/>
    </row>
    <row r="18" spans="1:17" ht="12.75">
      <c r="A18" s="121" t="s">
        <v>427</v>
      </c>
      <c r="B18" s="19">
        <v>517106</v>
      </c>
      <c r="C18" s="19">
        <v>445626</v>
      </c>
      <c r="D18" s="226">
        <f>(B18-C18)</f>
        <v>71480</v>
      </c>
      <c r="E18" s="128">
        <v>573411</v>
      </c>
      <c r="F18" s="128">
        <v>226824</v>
      </c>
      <c r="G18" s="128">
        <v>211904</v>
      </c>
      <c r="H18" s="227">
        <f>(F18-G18)</f>
        <v>14920</v>
      </c>
      <c r="I18" s="128">
        <v>357691</v>
      </c>
      <c r="J18" s="19">
        <v>3780752</v>
      </c>
      <c r="K18" s="19">
        <v>3647450</v>
      </c>
      <c r="L18" s="227">
        <f>(J18-K18)</f>
        <v>133302</v>
      </c>
      <c r="M18" s="128">
        <v>538508</v>
      </c>
      <c r="N18" s="19">
        <v>1938592</v>
      </c>
      <c r="O18" s="19">
        <v>1844512</v>
      </c>
      <c r="P18" s="227">
        <f>(N18-O18)</f>
        <v>94080</v>
      </c>
      <c r="Q18" s="128">
        <v>326388</v>
      </c>
    </row>
    <row r="19" spans="1:17" ht="12.75">
      <c r="A19" s="34" t="s">
        <v>428</v>
      </c>
      <c r="B19" s="10"/>
      <c r="C19" s="10"/>
      <c r="D19" s="10"/>
      <c r="E19" s="10"/>
      <c r="F19" s="10"/>
      <c r="G19" s="10"/>
      <c r="H19" s="10"/>
      <c r="I19" s="10"/>
      <c r="J19" s="10"/>
      <c r="K19" s="10"/>
      <c r="L19" s="10"/>
      <c r="M19" s="36"/>
      <c r="Q19" s="49"/>
    </row>
    <row r="20" spans="1:17" ht="12.75">
      <c r="A20" s="35" t="s">
        <v>429</v>
      </c>
      <c r="B20" s="10"/>
      <c r="C20" s="10"/>
      <c r="D20" s="10"/>
      <c r="E20" s="10"/>
      <c r="F20" s="10"/>
      <c r="G20" s="10"/>
      <c r="H20" s="10"/>
      <c r="I20" s="10"/>
      <c r="J20" s="10"/>
      <c r="K20" s="10"/>
      <c r="L20" s="10"/>
      <c r="M20" s="36"/>
      <c r="Q20" s="49"/>
    </row>
    <row r="21" spans="1:17" ht="12.75">
      <c r="A21" s="2" t="s">
        <v>430</v>
      </c>
      <c r="C21" s="2"/>
      <c r="D21" s="2"/>
      <c r="E21" s="2"/>
      <c r="F21" s="2"/>
      <c r="G21" s="2"/>
      <c r="H21" s="2"/>
      <c r="I21" s="2"/>
      <c r="J21" s="2"/>
      <c r="K21" s="2"/>
      <c r="L21" s="2"/>
      <c r="M21" s="3"/>
      <c r="Q21" s="24"/>
    </row>
    <row r="22" spans="1:17" ht="12.75">
      <c r="A22" t="s">
        <v>431</v>
      </c>
      <c r="B22" s="51"/>
      <c r="C22" s="51"/>
      <c r="D22" s="51"/>
      <c r="E22" s="51"/>
      <c r="F22" s="51"/>
      <c r="G22" s="51"/>
      <c r="H22" s="51"/>
      <c r="I22" s="51"/>
      <c r="J22" s="51"/>
      <c r="K22" s="51"/>
      <c r="L22" s="51"/>
      <c r="M22" s="48"/>
      <c r="Q22" s="37"/>
    </row>
    <row r="23" spans="1:17" ht="12.75">
      <c r="A23" s="170"/>
      <c r="B23" s="10"/>
      <c r="C23" s="10"/>
      <c r="D23" s="10"/>
      <c r="E23" s="10"/>
      <c r="F23" s="10"/>
      <c r="G23" s="10"/>
      <c r="H23" s="10"/>
      <c r="I23" s="10"/>
      <c r="J23" s="10"/>
      <c r="K23" s="10"/>
      <c r="L23" s="10"/>
      <c r="M23" s="36"/>
      <c r="Q23" s="49"/>
    </row>
    <row r="24" ht="12.75">
      <c r="A24" s="438" t="s">
        <v>645</v>
      </c>
    </row>
  </sheetData>
  <mergeCells count="4">
    <mergeCell ref="B3:D3"/>
    <mergeCell ref="F3:H3"/>
    <mergeCell ref="J3:L3"/>
    <mergeCell ref="N3:P3"/>
  </mergeCells>
  <hyperlinks>
    <hyperlink ref="F17" location="'Options time series-NSE '!A1" display="Nifty Futures"/>
    <hyperlink ref="F21" location="'Options time series-NSE '!A1" display="Stock Futures"/>
    <hyperlink ref="IV16" location="'Options time series-NSE '!A1" display="Nifty Futures"/>
    <hyperlink ref="IV20" location="'Options time series-NSE '!A1" display="Stock Futures"/>
    <hyperlink ref="A24" location="Index!A1" display="Back"/>
  </hyperlink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AA16"/>
  <sheetViews>
    <sheetView workbookViewId="0" topLeftCell="A1">
      <selection activeCell="A16" sqref="A16"/>
    </sheetView>
  </sheetViews>
  <sheetFormatPr defaultColWidth="9.140625" defaultRowHeight="12.75"/>
  <cols>
    <col min="1" max="1" width="31.140625" style="0" customWidth="1"/>
    <col min="2" max="14" width="10.7109375" style="0" customWidth="1"/>
    <col min="15" max="16" width="10.140625" style="0" customWidth="1"/>
    <col min="17" max="17" width="10.7109375" style="0" customWidth="1"/>
    <col min="18" max="27" width="9.140625" style="77" customWidth="1"/>
  </cols>
  <sheetData>
    <row r="1" spans="1:27" ht="12.75">
      <c r="A1" s="39" t="s">
        <v>432</v>
      </c>
      <c r="B1" s="10"/>
      <c r="C1" s="10"/>
      <c r="D1" s="10"/>
      <c r="E1" s="10"/>
      <c r="F1" s="10"/>
      <c r="G1" s="10"/>
      <c r="H1" s="10"/>
      <c r="I1" s="10"/>
      <c r="J1" s="10"/>
      <c r="K1" s="10"/>
      <c r="L1" s="10"/>
      <c r="M1" s="36"/>
      <c r="Q1" s="49"/>
      <c r="R1"/>
      <c r="S1"/>
      <c r="T1"/>
      <c r="U1"/>
      <c r="V1"/>
      <c r="W1"/>
      <c r="X1"/>
      <c r="Y1"/>
      <c r="Z1"/>
      <c r="AA1"/>
    </row>
    <row r="2" spans="1:27" ht="12.75">
      <c r="A2" s="126"/>
      <c r="B2" s="2"/>
      <c r="C2" s="2"/>
      <c r="D2" s="2"/>
      <c r="E2" s="2"/>
      <c r="F2" s="2"/>
      <c r="G2" s="2"/>
      <c r="H2" s="2"/>
      <c r="I2" s="2"/>
      <c r="J2" s="2"/>
      <c r="K2" s="2"/>
      <c r="L2" s="2"/>
      <c r="M2" s="3"/>
      <c r="Q2" s="24"/>
      <c r="R2"/>
      <c r="S2"/>
      <c r="T2"/>
      <c r="U2"/>
      <c r="V2"/>
      <c r="W2"/>
      <c r="X2"/>
      <c r="Y2"/>
      <c r="Z2"/>
      <c r="AA2"/>
    </row>
    <row r="3" spans="1:27" ht="12.75">
      <c r="A3" s="169"/>
      <c r="B3" s="228"/>
      <c r="C3" s="229" t="s">
        <v>582</v>
      </c>
      <c r="D3" s="230"/>
      <c r="E3" s="228"/>
      <c r="F3" s="228"/>
      <c r="G3" s="229" t="s">
        <v>583</v>
      </c>
      <c r="H3" s="230"/>
      <c r="I3" s="228"/>
      <c r="J3" s="228"/>
      <c r="K3" s="229" t="s">
        <v>584</v>
      </c>
      <c r="L3" s="230"/>
      <c r="M3" s="228"/>
      <c r="N3" s="228"/>
      <c r="O3" s="229" t="s">
        <v>62</v>
      </c>
      <c r="P3" s="230"/>
      <c r="Q3" s="228"/>
      <c r="R3"/>
      <c r="S3"/>
      <c r="T3"/>
      <c r="U3"/>
      <c r="V3"/>
      <c r="W3"/>
      <c r="X3"/>
      <c r="Y3"/>
      <c r="Z3"/>
      <c r="AA3"/>
    </row>
    <row r="4" spans="1:27" ht="12.75">
      <c r="A4" s="77"/>
      <c r="B4" s="36" t="s">
        <v>433</v>
      </c>
      <c r="C4" s="36" t="s">
        <v>157</v>
      </c>
      <c r="D4" s="36" t="s">
        <v>434</v>
      </c>
      <c r="E4" s="36" t="s">
        <v>435</v>
      </c>
      <c r="F4" s="36" t="s">
        <v>433</v>
      </c>
      <c r="G4" s="36" t="s">
        <v>157</v>
      </c>
      <c r="H4" s="36" t="s">
        <v>434</v>
      </c>
      <c r="I4" s="36" t="s">
        <v>435</v>
      </c>
      <c r="J4" s="36" t="s">
        <v>433</v>
      </c>
      <c r="K4" s="36" t="s">
        <v>157</v>
      </c>
      <c r="L4" s="36" t="s">
        <v>434</v>
      </c>
      <c r="M4" s="36" t="s">
        <v>435</v>
      </c>
      <c r="N4" s="36" t="s">
        <v>433</v>
      </c>
      <c r="O4" s="36" t="s">
        <v>157</v>
      </c>
      <c r="P4" s="36" t="s">
        <v>434</v>
      </c>
      <c r="Q4" s="36" t="s">
        <v>435</v>
      </c>
      <c r="R4"/>
      <c r="S4"/>
      <c r="T4"/>
      <c r="U4"/>
      <c r="V4"/>
      <c r="W4"/>
      <c r="X4"/>
      <c r="Y4"/>
      <c r="Z4"/>
      <c r="AA4"/>
    </row>
    <row r="5" spans="1:27" ht="12.75">
      <c r="A5" s="77"/>
      <c r="B5" s="3" t="s">
        <v>436</v>
      </c>
      <c r="C5" s="3" t="s">
        <v>436</v>
      </c>
      <c r="D5" s="3"/>
      <c r="E5" s="3"/>
      <c r="F5" s="3" t="s">
        <v>436</v>
      </c>
      <c r="G5" s="3" t="s">
        <v>436</v>
      </c>
      <c r="H5" s="3"/>
      <c r="I5" s="3"/>
      <c r="J5" s="3" t="s">
        <v>436</v>
      </c>
      <c r="K5" s="3" t="s">
        <v>436</v>
      </c>
      <c r="L5" s="3"/>
      <c r="M5" s="3"/>
      <c r="N5" s="3" t="s">
        <v>436</v>
      </c>
      <c r="O5" s="3" t="s">
        <v>436</v>
      </c>
      <c r="P5" s="3"/>
      <c r="Q5" s="3"/>
      <c r="R5"/>
      <c r="S5"/>
      <c r="T5"/>
      <c r="U5"/>
      <c r="V5"/>
      <c r="W5"/>
      <c r="X5"/>
      <c r="Y5"/>
      <c r="Z5"/>
      <c r="AA5"/>
    </row>
    <row r="6" spans="1:27" ht="12.75">
      <c r="A6" s="5"/>
      <c r="B6" s="128" t="s">
        <v>437</v>
      </c>
      <c r="C6" s="128" t="s">
        <v>437</v>
      </c>
      <c r="D6" s="128"/>
      <c r="E6" s="128"/>
      <c r="F6" s="128" t="s">
        <v>437</v>
      </c>
      <c r="G6" s="128" t="s">
        <v>437</v>
      </c>
      <c r="H6" s="128"/>
      <c r="I6" s="128"/>
      <c r="J6" s="128" t="s">
        <v>437</v>
      </c>
      <c r="K6" s="128" t="s">
        <v>437</v>
      </c>
      <c r="L6" s="128"/>
      <c r="M6" s="128"/>
      <c r="N6" s="128" t="s">
        <v>437</v>
      </c>
      <c r="O6" s="128" t="s">
        <v>437</v>
      </c>
      <c r="P6" s="128"/>
      <c r="Q6" s="128"/>
      <c r="R6"/>
      <c r="S6"/>
      <c r="T6"/>
      <c r="U6"/>
      <c r="V6"/>
      <c r="W6"/>
      <c r="X6"/>
      <c r="Y6"/>
      <c r="Z6"/>
      <c r="AA6"/>
    </row>
    <row r="7" spans="1:27" ht="12.75">
      <c r="A7" s="75">
        <v>1</v>
      </c>
      <c r="B7" s="129">
        <f aca="true" t="shared" si="0" ref="B7:Q7">(A7+1)</f>
        <v>2</v>
      </c>
      <c r="C7" s="129">
        <f t="shared" si="0"/>
        <v>3</v>
      </c>
      <c r="D7" s="129">
        <f t="shared" si="0"/>
        <v>4</v>
      </c>
      <c r="E7" s="129">
        <f t="shared" si="0"/>
        <v>5</v>
      </c>
      <c r="F7" s="129">
        <f t="shared" si="0"/>
        <v>6</v>
      </c>
      <c r="G7" s="129">
        <f t="shared" si="0"/>
        <v>7</v>
      </c>
      <c r="H7" s="129">
        <f t="shared" si="0"/>
        <v>8</v>
      </c>
      <c r="I7" s="129">
        <f t="shared" si="0"/>
        <v>9</v>
      </c>
      <c r="J7" s="129">
        <f t="shared" si="0"/>
        <v>10</v>
      </c>
      <c r="K7" s="129">
        <f t="shared" si="0"/>
        <v>11</v>
      </c>
      <c r="L7" s="129">
        <f t="shared" si="0"/>
        <v>12</v>
      </c>
      <c r="M7" s="129">
        <f t="shared" si="0"/>
        <v>13</v>
      </c>
      <c r="N7" s="129">
        <f t="shared" si="0"/>
        <v>14</v>
      </c>
      <c r="O7" s="129">
        <f t="shared" si="0"/>
        <v>15</v>
      </c>
      <c r="P7" s="129">
        <f t="shared" si="0"/>
        <v>16</v>
      </c>
      <c r="Q7" s="129">
        <f t="shared" si="0"/>
        <v>17</v>
      </c>
      <c r="R7"/>
      <c r="S7"/>
      <c r="T7"/>
      <c r="U7"/>
      <c r="V7"/>
      <c r="W7"/>
      <c r="X7"/>
      <c r="Y7"/>
      <c r="Z7"/>
      <c r="AA7"/>
    </row>
    <row r="8" spans="1:27" ht="12.75">
      <c r="A8" s="35"/>
      <c r="B8" s="10"/>
      <c r="C8" s="10"/>
      <c r="D8" s="10"/>
      <c r="E8" s="10"/>
      <c r="F8" s="10"/>
      <c r="G8" s="10"/>
      <c r="H8" s="10"/>
      <c r="I8" s="10"/>
      <c r="J8" s="10"/>
      <c r="K8" s="10"/>
      <c r="L8" s="10"/>
      <c r="M8" s="10"/>
      <c r="N8" s="10"/>
      <c r="O8" s="10"/>
      <c r="P8" s="10"/>
      <c r="Q8" s="10"/>
      <c r="R8"/>
      <c r="S8"/>
      <c r="T8"/>
      <c r="U8"/>
      <c r="V8"/>
      <c r="W8"/>
      <c r="X8"/>
      <c r="Y8"/>
      <c r="Z8"/>
      <c r="AA8"/>
    </row>
    <row r="9" spans="1:27" ht="12.75">
      <c r="A9" t="s">
        <v>438</v>
      </c>
      <c r="B9" s="215">
        <v>429877.56</v>
      </c>
      <c r="C9" s="215">
        <v>87228.1</v>
      </c>
      <c r="D9" s="215">
        <v>38468.19</v>
      </c>
      <c r="E9" s="215">
        <v>517105.66</v>
      </c>
      <c r="F9" s="215">
        <v>196281.75</v>
      </c>
      <c r="G9" s="215">
        <v>30542.52</v>
      </c>
      <c r="H9" s="215">
        <v>15256.58</v>
      </c>
      <c r="I9" s="215">
        <v>226824.27</v>
      </c>
      <c r="J9" s="215">
        <v>3780752.63</v>
      </c>
      <c r="K9" s="215">
        <v>683623.69</v>
      </c>
      <c r="L9" s="215">
        <v>346125.75</v>
      </c>
      <c r="M9" s="215">
        <v>4464376.3</v>
      </c>
      <c r="N9" s="215">
        <v>1599873.44</v>
      </c>
      <c r="O9" s="215">
        <v>338619.53</v>
      </c>
      <c r="P9" s="215">
        <v>142279.68</v>
      </c>
      <c r="Q9" s="215">
        <v>1938493</v>
      </c>
      <c r="R9"/>
      <c r="S9"/>
      <c r="T9"/>
      <c r="U9"/>
      <c r="V9"/>
      <c r="W9"/>
      <c r="X9"/>
      <c r="Y9"/>
      <c r="Z9"/>
      <c r="AA9"/>
    </row>
    <row r="10" spans="1:27" ht="12.75">
      <c r="A10" t="s">
        <v>439</v>
      </c>
      <c r="B10" s="215">
        <v>371956.63</v>
      </c>
      <c r="C10" s="215">
        <v>73669.48</v>
      </c>
      <c r="D10" s="215">
        <v>34524.53</v>
      </c>
      <c r="E10" s="215">
        <v>445626.11</v>
      </c>
      <c r="F10" s="215">
        <v>180955.25</v>
      </c>
      <c r="G10" s="215">
        <v>30949</v>
      </c>
      <c r="H10" s="215">
        <v>15979.36</v>
      </c>
      <c r="I10" s="215">
        <v>211904.25</v>
      </c>
      <c r="J10" s="215">
        <v>3647448.68</v>
      </c>
      <c r="K10" s="215">
        <v>663126.07</v>
      </c>
      <c r="L10" s="215">
        <v>335448.42</v>
      </c>
      <c r="M10" s="215">
        <v>4310574.8</v>
      </c>
      <c r="N10" s="215">
        <v>1520835.78</v>
      </c>
      <c r="O10" s="215">
        <v>323672.41</v>
      </c>
      <c r="P10" s="215">
        <v>134953.53</v>
      </c>
      <c r="Q10" s="215">
        <v>1844508.2</v>
      </c>
      <c r="R10"/>
      <c r="S10"/>
      <c r="T10"/>
      <c r="U10"/>
      <c r="V10"/>
      <c r="W10"/>
      <c r="X10"/>
      <c r="Y10"/>
      <c r="Z10"/>
      <c r="AA10"/>
    </row>
    <row r="11" spans="1:27" ht="12.75">
      <c r="A11" t="s">
        <v>440</v>
      </c>
      <c r="B11" s="215">
        <v>57920.93</v>
      </c>
      <c r="C11" s="215">
        <v>13558.62</v>
      </c>
      <c r="D11" s="215">
        <v>3943.65</v>
      </c>
      <c r="E11" s="215">
        <v>71479.55</v>
      </c>
      <c r="F11" s="215">
        <v>15326.5</v>
      </c>
      <c r="G11" s="215">
        <v>-406.48</v>
      </c>
      <c r="H11" s="215">
        <v>-722.77</v>
      </c>
      <c r="I11" s="215">
        <v>14920.02</v>
      </c>
      <c r="J11" s="215">
        <v>133303.95</v>
      </c>
      <c r="K11" s="215">
        <v>20497.63</v>
      </c>
      <c r="L11" s="215">
        <v>10677.33</v>
      </c>
      <c r="M11" s="215">
        <v>153801.58</v>
      </c>
      <c r="N11" s="215">
        <v>79037.66</v>
      </c>
      <c r="O11" s="215">
        <v>14947.12</v>
      </c>
      <c r="P11" s="215">
        <v>7326.15</v>
      </c>
      <c r="Q11" s="215">
        <v>93984.79</v>
      </c>
      <c r="R11"/>
      <c r="S11"/>
      <c r="T11"/>
      <c r="U11"/>
      <c r="V11"/>
      <c r="W11"/>
      <c r="X11"/>
      <c r="Y11"/>
      <c r="Z11"/>
      <c r="AA11"/>
    </row>
    <row r="12" spans="1:27" ht="12.75">
      <c r="A12" s="7" t="s">
        <v>441</v>
      </c>
      <c r="B12" s="215">
        <v>487862.47</v>
      </c>
      <c r="C12" s="215">
        <v>107147.98</v>
      </c>
      <c r="D12" s="215">
        <v>53906.03</v>
      </c>
      <c r="E12" s="215">
        <v>595010.45</v>
      </c>
      <c r="F12" s="215">
        <v>285112.08</v>
      </c>
      <c r="G12" s="215">
        <v>65355.24</v>
      </c>
      <c r="H12" s="215">
        <v>35517.01</v>
      </c>
      <c r="I12" s="215">
        <v>350467.32</v>
      </c>
      <c r="J12" s="215">
        <v>415621.34</v>
      </c>
      <c r="K12" s="215">
        <v>89531.1</v>
      </c>
      <c r="L12" s="215">
        <v>48407.86</v>
      </c>
      <c r="M12" s="215">
        <v>505152.44</v>
      </c>
      <c r="N12" s="215">
        <v>262078.64</v>
      </c>
      <c r="O12" s="215">
        <v>64213.49</v>
      </c>
      <c r="P12" s="215">
        <v>35488.26</v>
      </c>
      <c r="Q12" s="215">
        <v>326292.13</v>
      </c>
      <c r="R12"/>
      <c r="S12"/>
      <c r="T12"/>
      <c r="U12"/>
      <c r="V12"/>
      <c r="W12"/>
      <c r="X12"/>
      <c r="Y12"/>
      <c r="Z12"/>
      <c r="AA12"/>
    </row>
    <row r="13" spans="1:27" ht="12.75">
      <c r="A13" t="s">
        <v>442</v>
      </c>
      <c r="B13" s="231">
        <v>81.99</v>
      </c>
      <c r="C13" s="231">
        <v>18.01</v>
      </c>
      <c r="D13" s="231">
        <v>9.06</v>
      </c>
      <c r="E13" s="216">
        <v>100</v>
      </c>
      <c r="F13" s="231">
        <v>81.35</v>
      </c>
      <c r="G13" s="231">
        <v>18.65</v>
      </c>
      <c r="H13" s="231">
        <v>10.13</v>
      </c>
      <c r="I13" s="216">
        <v>100</v>
      </c>
      <c r="J13" s="231">
        <v>82.28</v>
      </c>
      <c r="K13" s="231">
        <v>17.72</v>
      </c>
      <c r="L13" s="231">
        <v>9.58</v>
      </c>
      <c r="M13" s="216">
        <f>+J13+K13</f>
        <v>100</v>
      </c>
      <c r="N13" s="231">
        <v>80.32</v>
      </c>
      <c r="O13" s="231">
        <v>19.68</v>
      </c>
      <c r="P13" s="231">
        <v>10.88</v>
      </c>
      <c r="Q13" s="216">
        <f>+N13+O13</f>
        <v>100</v>
      </c>
      <c r="R13"/>
      <c r="S13"/>
      <c r="T13"/>
      <c r="U13"/>
      <c r="V13"/>
      <c r="W13"/>
      <c r="X13"/>
      <c r="Y13"/>
      <c r="Z13"/>
      <c r="AA13"/>
    </row>
    <row r="14" spans="1:27" ht="12.75">
      <c r="A14" s="121" t="s">
        <v>443</v>
      </c>
      <c r="B14" s="19" t="s">
        <v>444</v>
      </c>
      <c r="C14" s="19"/>
      <c r="D14" s="19"/>
      <c r="E14" s="19"/>
      <c r="F14" s="232"/>
      <c r="G14" s="19"/>
      <c r="H14" s="19"/>
      <c r="I14" s="19"/>
      <c r="J14" s="19"/>
      <c r="K14" s="19"/>
      <c r="L14" s="19"/>
      <c r="M14" s="128"/>
      <c r="Q14" s="24"/>
      <c r="R14"/>
      <c r="S14"/>
      <c r="T14"/>
      <c r="U14"/>
      <c r="V14"/>
      <c r="W14"/>
      <c r="X14"/>
      <c r="Y14"/>
      <c r="Z14"/>
      <c r="AA14"/>
    </row>
    <row r="15" spans="1:27" ht="12.75">
      <c r="A15" s="233"/>
      <c r="B15" s="24"/>
      <c r="C15" s="24"/>
      <c r="D15" s="24"/>
      <c r="E15" s="24"/>
      <c r="F15" s="234"/>
      <c r="G15" s="24"/>
      <c r="H15" s="24"/>
      <c r="I15" s="24"/>
      <c r="J15" s="24"/>
      <c r="K15" s="24"/>
      <c r="L15" s="24"/>
      <c r="M15" s="150"/>
      <c r="Q15" s="24"/>
      <c r="R15"/>
      <c r="S15"/>
      <c r="T15"/>
      <c r="U15"/>
      <c r="V15"/>
      <c r="W15"/>
      <c r="X15"/>
      <c r="Y15"/>
      <c r="Z15"/>
      <c r="AA15"/>
    </row>
    <row r="16" spans="1:17" ht="13.5" customHeight="1">
      <c r="A16" s="438" t="s">
        <v>645</v>
      </c>
      <c r="B16" s="2"/>
      <c r="C16" s="2"/>
      <c r="D16" s="2"/>
      <c r="E16" s="2"/>
      <c r="F16" s="2"/>
      <c r="G16" s="2"/>
      <c r="H16" s="2"/>
      <c r="I16" s="2"/>
      <c r="J16" s="2"/>
      <c r="K16" s="2"/>
      <c r="L16" s="2"/>
      <c r="M16" s="3"/>
      <c r="Q16" s="2"/>
    </row>
  </sheetData>
  <hyperlinks>
    <hyperlink ref="F16" location="'Options time series-NSE '!A1" display="Nifty Futures"/>
    <hyperlink ref="F14" location="'Options time series-NSE '!A1" display="Nifty Options"/>
    <hyperlink ref="IV3" location="'S&amp;P CNX Defty'!A1" display="S&amp;P CNX Defty"/>
    <hyperlink ref="IV13" location="'Options time series-NSE '!A1" display="Nifty Options"/>
    <hyperlink ref="IV15" location="'Options time series-NSE '!A1" display="Nifty Futures"/>
    <hyperlink ref="A16" location="Index!A1" display="Back"/>
  </hyperlink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Q14"/>
  <sheetViews>
    <sheetView workbookViewId="0" topLeftCell="A1">
      <selection activeCell="A14" sqref="A14"/>
    </sheetView>
  </sheetViews>
  <sheetFormatPr defaultColWidth="9.140625" defaultRowHeight="12.75"/>
  <cols>
    <col min="1" max="1" width="36.00390625" style="0" customWidth="1"/>
    <col min="2" max="10" width="8.7109375" style="0" customWidth="1"/>
    <col min="11" max="15" width="12.00390625" style="0" customWidth="1"/>
    <col min="16" max="16" width="11.421875" style="0" customWidth="1"/>
  </cols>
  <sheetData>
    <row r="1" spans="1:14" ht="12" customHeight="1">
      <c r="A1" s="43" t="s">
        <v>445</v>
      </c>
      <c r="B1" s="131"/>
      <c r="C1" s="24"/>
      <c r="D1" s="19"/>
      <c r="E1" s="19"/>
      <c r="F1" s="19"/>
      <c r="G1" s="19"/>
      <c r="H1" s="19"/>
      <c r="I1" s="19"/>
      <c r="J1" s="19"/>
      <c r="K1" s="19"/>
      <c r="L1" s="19"/>
      <c r="M1" s="235"/>
      <c r="N1" s="19"/>
    </row>
    <row r="2" spans="1:15" ht="15" customHeight="1">
      <c r="A2" s="461" t="s">
        <v>446</v>
      </c>
      <c r="B2" s="236">
        <v>39591</v>
      </c>
      <c r="C2" s="237"/>
      <c r="D2" s="238" t="s">
        <v>447</v>
      </c>
      <c r="E2" s="238" t="s">
        <v>383</v>
      </c>
      <c r="F2" s="238"/>
      <c r="G2" s="463" t="s">
        <v>564</v>
      </c>
      <c r="H2" s="463"/>
      <c r="I2" s="463" t="s">
        <v>68</v>
      </c>
      <c r="J2" s="463"/>
      <c r="K2" s="239"/>
      <c r="L2" s="239"/>
      <c r="M2" s="240"/>
      <c r="N2" s="240"/>
      <c r="O2" s="241"/>
    </row>
    <row r="3" spans="1:16" ht="12.75">
      <c r="A3" s="462"/>
      <c r="B3" s="238">
        <v>2008</v>
      </c>
      <c r="C3" s="242"/>
      <c r="D3" s="85" t="s">
        <v>448</v>
      </c>
      <c r="E3" s="85" t="s">
        <v>448</v>
      </c>
      <c r="F3" s="85"/>
      <c r="G3" s="85" t="s">
        <v>449</v>
      </c>
      <c r="H3" s="85" t="s">
        <v>450</v>
      </c>
      <c r="I3" s="85" t="s">
        <v>449</v>
      </c>
      <c r="J3" s="85" t="s">
        <v>450</v>
      </c>
      <c r="K3" s="85" t="s">
        <v>68</v>
      </c>
      <c r="L3" s="85" t="s">
        <v>62</v>
      </c>
      <c r="M3" s="85" t="s">
        <v>63</v>
      </c>
      <c r="N3" s="85" t="s">
        <v>64</v>
      </c>
      <c r="O3" s="85" t="s">
        <v>65</v>
      </c>
      <c r="P3" s="85" t="s">
        <v>66</v>
      </c>
    </row>
    <row r="4" spans="1:16" ht="12.75">
      <c r="A4" s="243">
        <v>1</v>
      </c>
      <c r="B4" s="244">
        <v>2</v>
      </c>
      <c r="C4" s="5"/>
      <c r="D4" s="245">
        <v>3</v>
      </c>
      <c r="E4" s="245">
        <v>4</v>
      </c>
      <c r="F4" s="245"/>
      <c r="G4" s="245">
        <v>5</v>
      </c>
      <c r="H4" s="245">
        <v>6</v>
      </c>
      <c r="I4" s="245">
        <v>7</v>
      </c>
      <c r="J4" s="245">
        <v>8</v>
      </c>
      <c r="K4" s="245">
        <v>9</v>
      </c>
      <c r="L4" s="245">
        <f>+K4+1</f>
        <v>10</v>
      </c>
      <c r="M4" s="245">
        <f>+L4+1</f>
        <v>11</v>
      </c>
      <c r="N4" s="245">
        <f>+M4+1</f>
        <v>12</v>
      </c>
      <c r="O4" s="245">
        <f>+N4+1</f>
        <v>13</v>
      </c>
      <c r="P4" s="245">
        <f>+O4+1</f>
        <v>14</v>
      </c>
    </row>
    <row r="5" spans="1:17" ht="12.75">
      <c r="A5" s="161" t="s">
        <v>451</v>
      </c>
      <c r="B5" s="134">
        <v>16650</v>
      </c>
      <c r="C5" s="246">
        <v>15.9</v>
      </c>
      <c r="D5" s="134">
        <v>16698</v>
      </c>
      <c r="E5" s="134">
        <v>14363</v>
      </c>
      <c r="F5" s="246">
        <v>32.7</v>
      </c>
      <c r="G5" s="134">
        <v>15343</v>
      </c>
      <c r="H5" s="134">
        <v>17600</v>
      </c>
      <c r="I5" s="134">
        <v>12455</v>
      </c>
      <c r="J5" s="134">
        <v>20687</v>
      </c>
      <c r="K5" t="s">
        <v>565</v>
      </c>
      <c r="L5" s="135" t="s">
        <v>452</v>
      </c>
      <c r="M5" s="135" t="s">
        <v>453</v>
      </c>
      <c r="N5" s="247" t="s">
        <v>454</v>
      </c>
      <c r="O5" s="222" t="s">
        <v>455</v>
      </c>
      <c r="P5" s="85" t="s">
        <v>456</v>
      </c>
      <c r="Q5">
        <v>6223</v>
      </c>
    </row>
    <row r="6" spans="1:17" ht="12.75">
      <c r="A6" t="s">
        <v>457</v>
      </c>
      <c r="B6" s="134">
        <v>8842</v>
      </c>
      <c r="C6" s="246">
        <v>20</v>
      </c>
      <c r="D6" s="134">
        <v>8900</v>
      </c>
      <c r="E6" s="134">
        <v>7368</v>
      </c>
      <c r="F6" s="246">
        <v>32.2</v>
      </c>
      <c r="G6" s="134">
        <v>8095</v>
      </c>
      <c r="H6" s="134">
        <v>9349</v>
      </c>
      <c r="I6" s="134">
        <v>6288</v>
      </c>
      <c r="J6" s="134">
        <v>11462</v>
      </c>
      <c r="K6" t="s">
        <v>566</v>
      </c>
      <c r="L6" s="135" t="s">
        <v>458</v>
      </c>
      <c r="M6" s="135" t="s">
        <v>459</v>
      </c>
      <c r="N6" s="57" t="s">
        <v>460</v>
      </c>
      <c r="O6" s="222" t="s">
        <v>461</v>
      </c>
      <c r="P6" s="85" t="s">
        <v>462</v>
      </c>
      <c r="Q6">
        <v>3366</v>
      </c>
    </row>
    <row r="7" spans="1:17" ht="12.75">
      <c r="A7" t="s">
        <v>463</v>
      </c>
      <c r="B7" s="134">
        <v>2078</v>
      </c>
      <c r="C7" s="246">
        <v>19.2</v>
      </c>
      <c r="D7" s="134">
        <v>2093</v>
      </c>
      <c r="E7" s="134">
        <v>1743</v>
      </c>
      <c r="F7" s="246">
        <v>31</v>
      </c>
      <c r="G7" s="134">
        <v>1899</v>
      </c>
      <c r="H7" s="134">
        <v>2192</v>
      </c>
      <c r="I7" s="134">
        <v>1487</v>
      </c>
      <c r="J7" s="134">
        <v>2734</v>
      </c>
      <c r="K7" t="s">
        <v>567</v>
      </c>
      <c r="L7" s="135" t="s">
        <v>464</v>
      </c>
      <c r="M7" s="135" t="s">
        <v>465</v>
      </c>
      <c r="N7" s="57" t="s">
        <v>466</v>
      </c>
      <c r="O7" s="222" t="s">
        <v>467</v>
      </c>
      <c r="P7" s="85" t="s">
        <v>468</v>
      </c>
      <c r="Q7">
        <v>836</v>
      </c>
    </row>
    <row r="8" spans="1:17" ht="12.75">
      <c r="A8" t="s">
        <v>469</v>
      </c>
      <c r="B8" s="134">
        <v>4947</v>
      </c>
      <c r="C8" s="246">
        <v>16.5</v>
      </c>
      <c r="D8" s="134">
        <v>5023</v>
      </c>
      <c r="E8" s="134">
        <v>4246</v>
      </c>
      <c r="F8" s="246">
        <v>32.7</v>
      </c>
      <c r="G8" s="134">
        <v>4647</v>
      </c>
      <c r="H8" s="134">
        <v>5228</v>
      </c>
      <c r="I8" s="134">
        <v>3634</v>
      </c>
      <c r="J8" s="134">
        <v>3274</v>
      </c>
      <c r="K8" t="s">
        <v>568</v>
      </c>
      <c r="L8" s="135" t="s">
        <v>470</v>
      </c>
      <c r="M8" s="135" t="s">
        <v>471</v>
      </c>
      <c r="N8" s="57" t="s">
        <v>472</v>
      </c>
      <c r="O8" s="222" t="s">
        <v>473</v>
      </c>
      <c r="P8" s="85" t="s">
        <v>474</v>
      </c>
      <c r="Q8">
        <v>1952</v>
      </c>
    </row>
    <row r="9" spans="1:17" ht="12.75">
      <c r="A9" s="7" t="s">
        <v>475</v>
      </c>
      <c r="B9" s="248">
        <v>2902</v>
      </c>
      <c r="C9" s="246">
        <v>10.3</v>
      </c>
      <c r="D9" s="248">
        <v>2944</v>
      </c>
      <c r="E9" s="248">
        <v>2632</v>
      </c>
      <c r="F9" s="246">
        <v>60.9</v>
      </c>
      <c r="G9" s="77">
        <v>2556</v>
      </c>
      <c r="H9" s="77">
        <v>3069</v>
      </c>
      <c r="I9" s="77">
        <v>2153</v>
      </c>
      <c r="J9" s="77">
        <v>3758</v>
      </c>
      <c r="K9" t="s">
        <v>569</v>
      </c>
      <c r="L9" s="81" t="s">
        <v>476</v>
      </c>
      <c r="M9" s="81" t="s">
        <v>477</v>
      </c>
      <c r="N9" s="57" t="s">
        <v>478</v>
      </c>
      <c r="O9" s="183" t="s">
        <v>479</v>
      </c>
      <c r="P9" s="82" t="s">
        <v>480</v>
      </c>
      <c r="Q9">
        <v>1145</v>
      </c>
    </row>
    <row r="10" spans="1:17" ht="12.75">
      <c r="A10" s="19" t="s">
        <v>481</v>
      </c>
      <c r="B10" s="249">
        <v>63458</v>
      </c>
      <c r="C10" s="250">
        <v>20.4</v>
      </c>
      <c r="D10" s="249">
        <v>63765</v>
      </c>
      <c r="E10" s="249">
        <v>52707</v>
      </c>
      <c r="F10" s="250">
        <v>17.8</v>
      </c>
      <c r="G10" s="72" t="s">
        <v>28</v>
      </c>
      <c r="H10" s="72" t="s">
        <v>28</v>
      </c>
      <c r="I10" s="249"/>
      <c r="J10" s="249"/>
      <c r="K10" t="s">
        <v>570</v>
      </c>
      <c r="L10" s="251" t="s">
        <v>482</v>
      </c>
      <c r="M10" s="252" t="s">
        <v>483</v>
      </c>
      <c r="N10" s="253" t="s">
        <v>484</v>
      </c>
      <c r="O10" s="72" t="s">
        <v>485</v>
      </c>
      <c r="P10" s="238" t="s">
        <v>486</v>
      </c>
      <c r="Q10">
        <v>41803</v>
      </c>
    </row>
    <row r="11" spans="1:14" ht="12.75">
      <c r="A11" s="7" t="s">
        <v>487</v>
      </c>
      <c r="B11" s="42"/>
      <c r="C11" s="42"/>
      <c r="D11" s="42"/>
      <c r="E11" s="42"/>
      <c r="F11" s="42"/>
      <c r="G11" s="42"/>
      <c r="H11" s="42"/>
      <c r="I11" s="42"/>
      <c r="J11" s="42"/>
      <c r="K11" s="42"/>
      <c r="L11" s="42"/>
      <c r="M11" s="36"/>
      <c r="N11" s="42"/>
    </row>
    <row r="12" spans="1:14" ht="12.75">
      <c r="A12" s="220" t="s">
        <v>488</v>
      </c>
      <c r="B12" s="51"/>
      <c r="C12" s="37"/>
      <c r="D12" s="51"/>
      <c r="E12" s="51"/>
      <c r="F12" s="51"/>
      <c r="G12" s="51"/>
      <c r="H12" s="51"/>
      <c r="I12" s="51"/>
      <c r="J12" s="51"/>
      <c r="K12" s="51"/>
      <c r="L12" s="51"/>
      <c r="M12" s="48"/>
      <c r="N12" s="51"/>
    </row>
    <row r="13" spans="1:14" ht="12.75">
      <c r="A13" s="233"/>
      <c r="B13" s="37"/>
      <c r="C13" s="254"/>
      <c r="D13" s="37"/>
      <c r="E13" s="37"/>
      <c r="F13" s="37"/>
      <c r="G13" s="37"/>
      <c r="H13" s="37"/>
      <c r="I13" s="37"/>
      <c r="J13" s="37"/>
      <c r="K13" s="37"/>
      <c r="L13" s="37"/>
      <c r="M13" s="68"/>
      <c r="N13" s="37"/>
    </row>
    <row r="14" ht="12.75">
      <c r="A14" s="438" t="s">
        <v>645</v>
      </c>
    </row>
  </sheetData>
  <mergeCells count="3">
    <mergeCell ref="A2:A3"/>
    <mergeCell ref="G2:H2"/>
    <mergeCell ref="I2:J2"/>
  </mergeCells>
  <hyperlinks>
    <hyperlink ref="C11" location="'BSE CG'!A1" display="BSE CG "/>
    <hyperlink ref="D11" location="'CNX Nifty Junior'!A1" display="CNX Nifty Junior"/>
    <hyperlink ref="F11" location="'Options time series-NSE '!A1" display="Stock Futures"/>
    <hyperlink ref="A14" location="Index!A1" display="Back"/>
  </hyperlink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AT385"/>
  <sheetViews>
    <sheetView workbookViewId="0" topLeftCell="A1">
      <selection activeCell="A385" sqref="A385"/>
    </sheetView>
  </sheetViews>
  <sheetFormatPr defaultColWidth="9.140625" defaultRowHeight="12.75"/>
  <cols>
    <col min="1" max="1" width="36.140625" style="123" customWidth="1"/>
    <col min="2" max="2" width="13.57421875" style="123" customWidth="1"/>
    <col min="3" max="5" width="12.421875" style="123" customWidth="1"/>
    <col min="6" max="6" width="13.00390625" style="123" customWidth="1"/>
    <col min="7" max="9" width="13.421875" style="123" customWidth="1"/>
    <col min="10" max="63" width="9.140625" style="307" customWidth="1"/>
    <col min="64" max="16384" width="9.140625" style="123" customWidth="1"/>
  </cols>
  <sheetData>
    <row r="1" spans="1:45" ht="12.75">
      <c r="A1" s="43" t="s">
        <v>489</v>
      </c>
      <c r="B1" s="10"/>
      <c r="C1" s="47"/>
      <c r="D1" s="10"/>
      <c r="E1" s="10"/>
      <c r="F1" s="10"/>
      <c r="G1" s="10"/>
      <c r="H1" s="10"/>
      <c r="I1" s="325"/>
      <c r="J1" s="325"/>
      <c r="K1" s="10"/>
      <c r="L1" s="10"/>
      <c r="M1" s="68"/>
      <c r="N1" s="171"/>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row>
    <row r="2" spans="1:14" ht="12.75">
      <c r="A2" s="322" t="s">
        <v>490</v>
      </c>
      <c r="B2" s="323"/>
      <c r="D2" s="424" t="s">
        <v>589</v>
      </c>
      <c r="E2" s="323"/>
      <c r="F2" s="323"/>
      <c r="G2" s="323"/>
      <c r="H2" s="323"/>
      <c r="I2" s="325"/>
      <c r="J2" s="325"/>
      <c r="K2" s="255"/>
      <c r="L2" s="90"/>
      <c r="M2" s="85"/>
      <c r="N2" s="90"/>
    </row>
    <row r="3" spans="1:14" ht="12.75">
      <c r="A3" s="121" t="s">
        <v>491</v>
      </c>
      <c r="B3" s="256" t="s">
        <v>492</v>
      </c>
      <c r="C3" s="256" t="s">
        <v>493</v>
      </c>
      <c r="D3" s="256" t="s">
        <v>494</v>
      </c>
      <c r="E3" s="256" t="s">
        <v>495</v>
      </c>
      <c r="F3" s="256" t="s">
        <v>496</v>
      </c>
      <c r="G3" s="256" t="s">
        <v>497</v>
      </c>
      <c r="H3" s="256" t="s">
        <v>498</v>
      </c>
      <c r="I3" s="325"/>
      <c r="J3" s="325"/>
      <c r="K3" s="90"/>
      <c r="L3" s="90"/>
      <c r="M3" s="85"/>
      <c r="N3" s="90"/>
    </row>
    <row r="4" spans="1:14" ht="12.75">
      <c r="A4" s="75" t="s">
        <v>71</v>
      </c>
      <c r="B4" s="245">
        <v>2</v>
      </c>
      <c r="C4" s="245">
        <v>3</v>
      </c>
      <c r="D4" s="245">
        <v>4</v>
      </c>
      <c r="E4" s="245">
        <v>5</v>
      </c>
      <c r="F4" s="245">
        <v>6</v>
      </c>
      <c r="G4" s="245">
        <v>7</v>
      </c>
      <c r="H4" s="245">
        <v>8</v>
      </c>
      <c r="I4" s="325"/>
      <c r="J4" s="325"/>
      <c r="K4" s="325"/>
      <c r="L4" s="90"/>
      <c r="M4" s="85"/>
      <c r="N4" s="90"/>
    </row>
    <row r="5" spans="1:14" ht="12.75">
      <c r="A5" s="257"/>
      <c r="B5" s="326"/>
      <c r="C5" s="326"/>
      <c r="D5" s="326"/>
      <c r="E5" s="326"/>
      <c r="F5" s="326"/>
      <c r="G5" s="326"/>
      <c r="H5" s="326"/>
      <c r="I5" s="325"/>
      <c r="J5" s="325"/>
      <c r="K5" s="325"/>
      <c r="L5" s="90"/>
      <c r="M5" s="85"/>
      <c r="N5" s="90"/>
    </row>
    <row r="6" spans="1:14" ht="12.75">
      <c r="A6" s="161" t="s">
        <v>499</v>
      </c>
      <c r="B6" s="372" t="s">
        <v>590</v>
      </c>
      <c r="C6" s="372"/>
      <c r="D6" s="372"/>
      <c r="E6" s="372"/>
      <c r="F6" s="372"/>
      <c r="G6" s="372"/>
      <c r="H6" s="372"/>
      <c r="I6" s="325"/>
      <c r="J6" s="325"/>
      <c r="K6" s="325"/>
      <c r="L6" s="90"/>
      <c r="M6" s="85"/>
      <c r="N6" s="90"/>
    </row>
    <row r="7" spans="1:14" ht="12.75">
      <c r="A7" s="161" t="s">
        <v>500</v>
      </c>
      <c r="B7" s="372"/>
      <c r="C7" s="372"/>
      <c r="D7" s="372"/>
      <c r="E7" s="372"/>
      <c r="F7" s="372"/>
      <c r="G7" s="372"/>
      <c r="H7" s="372"/>
      <c r="I7" s="325"/>
      <c r="J7" s="325"/>
      <c r="K7" s="325"/>
      <c r="L7" s="90"/>
      <c r="M7" s="85"/>
      <c r="N7" s="90"/>
    </row>
    <row r="8" spans="1:14" ht="12.75">
      <c r="A8" s="161" t="s">
        <v>501</v>
      </c>
      <c r="B8" s="372"/>
      <c r="C8" s="372"/>
      <c r="D8" s="372"/>
      <c r="E8" s="372"/>
      <c r="F8" s="372"/>
      <c r="G8" s="372"/>
      <c r="H8" s="372"/>
      <c r="I8" s="325"/>
      <c r="J8" s="325"/>
      <c r="K8" s="325"/>
      <c r="L8" s="90"/>
      <c r="M8" s="85"/>
      <c r="N8" s="90"/>
    </row>
    <row r="9" spans="1:14" ht="12.75">
      <c r="A9" s="161" t="s">
        <v>502</v>
      </c>
      <c r="B9" s="372"/>
      <c r="C9" s="372"/>
      <c r="D9" s="372"/>
      <c r="E9" s="372"/>
      <c r="F9" s="372"/>
      <c r="G9" s="372"/>
      <c r="H9" s="372"/>
      <c r="I9" s="259"/>
      <c r="J9" s="259"/>
      <c r="K9" s="259"/>
      <c r="L9" s="259"/>
      <c r="M9" s="260"/>
      <c r="N9" s="327"/>
    </row>
    <row r="10" spans="1:14" ht="12.75">
      <c r="A10" s="161" t="s">
        <v>503</v>
      </c>
      <c r="B10" s="372"/>
      <c r="C10" s="372"/>
      <c r="D10" s="372"/>
      <c r="E10" s="372"/>
      <c r="F10" s="372"/>
      <c r="G10" s="372"/>
      <c r="H10" s="372"/>
      <c r="I10" s="328"/>
      <c r="J10" s="328"/>
      <c r="K10" s="328"/>
      <c r="L10" s="328"/>
      <c r="M10" s="82"/>
      <c r="N10" s="90"/>
    </row>
    <row r="11" spans="1:14" ht="12.75">
      <c r="A11" s="161" t="s">
        <v>504</v>
      </c>
      <c r="B11" s="372"/>
      <c r="C11" s="372"/>
      <c r="D11" s="372"/>
      <c r="E11" s="372"/>
      <c r="F11" s="372"/>
      <c r="G11" s="372"/>
      <c r="H11" s="372"/>
      <c r="I11" s="328"/>
      <c r="J11" s="328"/>
      <c r="K11" s="328"/>
      <c r="L11" s="328"/>
      <c r="M11" s="82"/>
      <c r="N11" s="90"/>
    </row>
    <row r="12" spans="1:14" ht="12.75">
      <c r="A12" s="43" t="s">
        <v>505</v>
      </c>
      <c r="B12" s="372"/>
      <c r="C12" s="372"/>
      <c r="D12" s="372"/>
      <c r="E12" s="372"/>
      <c r="F12" s="372"/>
      <c r="G12" s="372"/>
      <c r="H12" s="372"/>
      <c r="I12" s="328"/>
      <c r="J12" s="328"/>
      <c r="K12" s="328"/>
      <c r="L12" s="328"/>
      <c r="M12" s="82"/>
      <c r="N12" s="90"/>
    </row>
    <row r="13" spans="1:14" ht="12.75">
      <c r="A13" s="161" t="s">
        <v>506</v>
      </c>
      <c r="B13" s="372"/>
      <c r="C13" s="372"/>
      <c r="D13" s="372"/>
      <c r="E13" s="372"/>
      <c r="F13" s="372"/>
      <c r="G13" s="372"/>
      <c r="H13" s="372"/>
      <c r="I13" s="328"/>
      <c r="J13" s="328"/>
      <c r="K13" s="328"/>
      <c r="L13" s="328"/>
      <c r="M13" s="82"/>
      <c r="N13" s="90"/>
    </row>
    <row r="14" spans="1:14" ht="12.75">
      <c r="A14" s="161" t="s">
        <v>507</v>
      </c>
      <c r="B14" s="372"/>
      <c r="C14" s="372"/>
      <c r="D14" s="372"/>
      <c r="E14" s="372"/>
      <c r="F14" s="372"/>
      <c r="G14" s="372"/>
      <c r="H14" s="372"/>
      <c r="I14" s="328"/>
      <c r="J14" s="328"/>
      <c r="K14" s="328"/>
      <c r="L14" s="328"/>
      <c r="M14" s="82"/>
      <c r="N14" s="90"/>
    </row>
    <row r="15" spans="1:14" ht="12.75">
      <c r="A15" s="161" t="s">
        <v>508</v>
      </c>
      <c r="B15" s="372"/>
      <c r="C15" s="372"/>
      <c r="D15" s="372"/>
      <c r="E15" s="372"/>
      <c r="F15" s="372"/>
      <c r="G15" s="372"/>
      <c r="H15" s="372"/>
      <c r="I15" s="328"/>
      <c r="J15" s="328"/>
      <c r="K15" s="328"/>
      <c r="L15" s="328"/>
      <c r="M15" s="82"/>
      <c r="N15" s="90"/>
    </row>
    <row r="16" spans="1:14" ht="12.75">
      <c r="A16" s="161" t="s">
        <v>509</v>
      </c>
      <c r="B16" s="372"/>
      <c r="C16" s="372"/>
      <c r="D16" s="372"/>
      <c r="E16" s="372"/>
      <c r="F16" s="372"/>
      <c r="G16" s="372"/>
      <c r="H16" s="372"/>
      <c r="I16" s="328"/>
      <c r="J16" s="328"/>
      <c r="K16" s="328"/>
      <c r="L16" s="328"/>
      <c r="M16" s="82"/>
      <c r="N16" s="90"/>
    </row>
    <row r="17" spans="1:14" ht="12.75">
      <c r="A17" s="161" t="s">
        <v>510</v>
      </c>
      <c r="B17" s="372"/>
      <c r="C17" s="372"/>
      <c r="D17" s="372"/>
      <c r="E17" s="372"/>
      <c r="F17" s="372"/>
      <c r="G17" s="372"/>
      <c r="H17" s="372"/>
      <c r="I17" s="328"/>
      <c r="J17" s="329"/>
      <c r="K17" s="329"/>
      <c r="L17" s="329"/>
      <c r="M17" s="261"/>
      <c r="N17" s="327"/>
    </row>
    <row r="18" spans="1:14" ht="12.75">
      <c r="A18" s="161" t="s">
        <v>511</v>
      </c>
      <c r="B18" s="372"/>
      <c r="C18" s="372"/>
      <c r="D18" s="372"/>
      <c r="E18" s="372"/>
      <c r="F18" s="372"/>
      <c r="G18" s="372"/>
      <c r="H18" s="372"/>
      <c r="I18" s="328"/>
      <c r="J18" s="328"/>
      <c r="K18" s="328"/>
      <c r="L18" s="328"/>
      <c r="M18" s="82"/>
      <c r="N18" s="90"/>
    </row>
    <row r="19" spans="1:14" ht="12.75">
      <c r="A19" s="161" t="s">
        <v>189</v>
      </c>
      <c r="B19" s="372"/>
      <c r="C19" s="372"/>
      <c r="D19" s="372"/>
      <c r="E19" s="372"/>
      <c r="F19" s="372"/>
      <c r="G19" s="372"/>
      <c r="H19" s="372"/>
      <c r="I19" s="328"/>
      <c r="J19" s="328"/>
      <c r="K19" s="328"/>
      <c r="L19" s="328"/>
      <c r="M19" s="82"/>
      <c r="N19" s="90"/>
    </row>
    <row r="20" spans="1:14" ht="12.75">
      <c r="A20" s="161" t="s">
        <v>512</v>
      </c>
      <c r="B20" s="372"/>
      <c r="C20" s="372"/>
      <c r="D20" s="372"/>
      <c r="E20" s="372"/>
      <c r="F20" s="372"/>
      <c r="G20" s="372"/>
      <c r="H20" s="372"/>
      <c r="I20" s="328"/>
      <c r="J20" s="328"/>
      <c r="K20" s="328"/>
      <c r="L20" s="328"/>
      <c r="M20" s="82"/>
      <c r="N20" s="90"/>
    </row>
    <row r="21" spans="1:14" ht="12.75">
      <c r="A21" s="161" t="s">
        <v>513</v>
      </c>
      <c r="B21" s="372"/>
      <c r="C21" s="372"/>
      <c r="D21" s="372"/>
      <c r="E21" s="372"/>
      <c r="F21" s="372"/>
      <c r="G21" s="372"/>
      <c r="H21" s="372"/>
      <c r="I21" s="328"/>
      <c r="J21" s="329"/>
      <c r="K21" s="329"/>
      <c r="L21" s="329"/>
      <c r="M21" s="261"/>
      <c r="N21" s="327"/>
    </row>
    <row r="22" spans="1:14" ht="12.75">
      <c r="A22" s="161" t="s">
        <v>514</v>
      </c>
      <c r="B22" s="372"/>
      <c r="C22" s="372"/>
      <c r="D22" s="372"/>
      <c r="E22" s="372"/>
      <c r="F22" s="372"/>
      <c r="G22" s="372"/>
      <c r="H22" s="372"/>
      <c r="I22" s="328"/>
      <c r="J22" s="328"/>
      <c r="K22" s="328"/>
      <c r="L22" s="328"/>
      <c r="M22" s="82"/>
      <c r="N22" s="90"/>
    </row>
    <row r="23" spans="1:14" ht="12.75">
      <c r="A23" s="161" t="s">
        <v>515</v>
      </c>
      <c r="B23" s="372"/>
      <c r="C23" s="372"/>
      <c r="D23" s="372"/>
      <c r="E23" s="372"/>
      <c r="F23" s="372"/>
      <c r="G23" s="372"/>
      <c r="H23" s="372"/>
      <c r="I23" s="328"/>
      <c r="J23" s="328"/>
      <c r="K23" s="328"/>
      <c r="L23" s="328"/>
      <c r="M23" s="82"/>
      <c r="N23" s="90"/>
    </row>
    <row r="24" spans="1:14" ht="12.75">
      <c r="A24" s="161" t="s">
        <v>516</v>
      </c>
      <c r="B24" s="372"/>
      <c r="C24" s="372"/>
      <c r="D24" s="372"/>
      <c r="E24" s="372"/>
      <c r="F24" s="372"/>
      <c r="G24" s="372"/>
      <c r="H24" s="372"/>
      <c r="I24" s="262"/>
      <c r="J24" s="263"/>
      <c r="K24" s="263"/>
      <c r="L24" s="263"/>
      <c r="M24" s="260"/>
      <c r="N24" s="327"/>
    </row>
    <row r="25" spans="1:14" ht="12.75">
      <c r="A25" s="161" t="s">
        <v>517</v>
      </c>
      <c r="B25" s="372"/>
      <c r="C25" s="372"/>
      <c r="D25" s="372"/>
      <c r="E25" s="372"/>
      <c r="F25" s="372"/>
      <c r="G25" s="372"/>
      <c r="H25" s="372"/>
      <c r="I25" s="263"/>
      <c r="J25" s="263"/>
      <c r="K25" s="263"/>
      <c r="L25" s="263"/>
      <c r="M25" s="260"/>
      <c r="N25" s="327"/>
    </row>
    <row r="26" spans="1:14" ht="12.75">
      <c r="A26" s="43" t="s">
        <v>518</v>
      </c>
      <c r="B26" s="372"/>
      <c r="C26" s="372"/>
      <c r="D26" s="372"/>
      <c r="E26" s="372"/>
      <c r="F26" s="372"/>
      <c r="G26" s="372"/>
      <c r="H26" s="372"/>
      <c r="I26" s="263"/>
      <c r="J26" s="263"/>
      <c r="K26" s="263"/>
      <c r="L26" s="263"/>
      <c r="M26" s="260"/>
      <c r="N26" s="327"/>
    </row>
    <row r="27" spans="1:14" ht="12.75">
      <c r="A27" s="161" t="s">
        <v>519</v>
      </c>
      <c r="B27" s="372"/>
      <c r="C27" s="372"/>
      <c r="D27" s="372"/>
      <c r="E27" s="372"/>
      <c r="F27" s="372"/>
      <c r="G27" s="372"/>
      <c r="H27" s="372"/>
      <c r="I27" s="77"/>
      <c r="J27" s="329"/>
      <c r="K27" s="330"/>
      <c r="L27" s="330"/>
      <c r="M27" s="260"/>
      <c r="N27" s="327"/>
    </row>
    <row r="28" spans="1:14" ht="12.75">
      <c r="A28" s="161" t="s">
        <v>520</v>
      </c>
      <c r="B28" s="372"/>
      <c r="C28" s="372"/>
      <c r="D28" s="372"/>
      <c r="E28" s="372"/>
      <c r="F28" s="372"/>
      <c r="G28" s="372"/>
      <c r="H28" s="372"/>
      <c r="I28" s="77"/>
      <c r="J28" s="329"/>
      <c r="K28" s="330"/>
      <c r="L28" s="330"/>
      <c r="M28" s="260"/>
      <c r="N28" s="327"/>
    </row>
    <row r="29" spans="1:14" ht="12.75">
      <c r="A29" s="341" t="s">
        <v>521</v>
      </c>
      <c r="B29" s="372"/>
      <c r="C29" s="372"/>
      <c r="D29" s="372"/>
      <c r="E29" s="372"/>
      <c r="F29" s="372"/>
      <c r="G29" s="372"/>
      <c r="H29" s="372"/>
      <c r="I29" s="77"/>
      <c r="J29" s="329"/>
      <c r="K29" s="330"/>
      <c r="L29" s="330"/>
      <c r="M29" s="260"/>
      <c r="N29" s="327"/>
    </row>
    <row r="30" spans="1:14" s="5" customFormat="1" ht="12.75">
      <c r="A30" s="264"/>
      <c r="B30" s="342"/>
      <c r="C30" s="342"/>
      <c r="D30" s="342"/>
      <c r="E30" s="342"/>
      <c r="F30" s="342"/>
      <c r="G30" s="342"/>
      <c r="H30" s="342"/>
      <c r="J30" s="343"/>
      <c r="K30" s="343"/>
      <c r="L30" s="343"/>
      <c r="M30" s="446"/>
      <c r="N30" s="241"/>
    </row>
    <row r="31" spans="1:14" ht="12.75">
      <c r="A31" s="328" t="s">
        <v>522</v>
      </c>
      <c r="B31" s="344"/>
      <c r="C31" s="344"/>
      <c r="D31" s="344"/>
      <c r="E31" s="344"/>
      <c r="F31" s="344"/>
      <c r="G31" s="344"/>
      <c r="H31" s="344"/>
      <c r="I31" s="330"/>
      <c r="J31" s="345"/>
      <c r="K31" s="345"/>
      <c r="L31" s="345"/>
      <c r="M31" s="85"/>
      <c r="N31" s="90"/>
    </row>
    <row r="32" spans="1:14" ht="12.75">
      <c r="A32" t="s">
        <v>523</v>
      </c>
      <c r="B32" s="346"/>
      <c r="C32" s="346"/>
      <c r="D32" s="346"/>
      <c r="E32" s="346"/>
      <c r="F32" s="346"/>
      <c r="G32" s="346"/>
      <c r="H32" s="346"/>
      <c r="I32" s="345"/>
      <c r="J32" s="345"/>
      <c r="K32" s="345"/>
      <c r="L32" s="345"/>
      <c r="M32" s="85"/>
      <c r="N32" s="90"/>
    </row>
    <row r="33" spans="1:14" ht="12.75">
      <c r="A33" s="347" t="s">
        <v>524</v>
      </c>
      <c r="B33" s="328"/>
      <c r="C33" s="328"/>
      <c r="D33" s="328"/>
      <c r="E33" s="328"/>
      <c r="F33" s="328"/>
      <c r="G33" s="328"/>
      <c r="H33" s="328"/>
      <c r="I33" s="345"/>
      <c r="J33" s="345"/>
      <c r="K33" s="345"/>
      <c r="L33" s="345"/>
      <c r="M33" s="85"/>
      <c r="N33" s="90"/>
    </row>
    <row r="34" spans="1:14" ht="12.75">
      <c r="A34" s="348" t="s">
        <v>525</v>
      </c>
      <c r="B34" s="349"/>
      <c r="C34" s="349"/>
      <c r="D34" s="349"/>
      <c r="E34" s="349"/>
      <c r="F34" s="349"/>
      <c r="G34" s="349"/>
      <c r="H34" s="349"/>
      <c r="I34" s="345"/>
      <c r="J34" s="345"/>
      <c r="K34" s="345"/>
      <c r="L34" s="345"/>
      <c r="M34" s="85"/>
      <c r="N34" s="90"/>
    </row>
    <row r="35" spans="1:14" ht="12.75">
      <c r="A35" s="350" t="s">
        <v>526</v>
      </c>
      <c r="B35" s="351"/>
      <c r="C35" s="351"/>
      <c r="D35" s="424" t="s">
        <v>589</v>
      </c>
      <c r="E35" s="351"/>
      <c r="F35" s="351"/>
      <c r="G35" s="351"/>
      <c r="H35" s="351"/>
      <c r="I35" s="345"/>
      <c r="J35" s="345"/>
      <c r="K35" s="345"/>
      <c r="L35" s="345"/>
      <c r="M35" s="85"/>
      <c r="N35" s="90"/>
    </row>
    <row r="36" spans="1:14" ht="12.75">
      <c r="A36" s="467"/>
      <c r="B36" s="468"/>
      <c r="C36" s="468"/>
      <c r="D36" s="468"/>
      <c r="E36" s="468"/>
      <c r="F36" s="468"/>
      <c r="G36" s="468"/>
      <c r="H36" s="468"/>
      <c r="J36" s="123"/>
      <c r="K36" s="123"/>
      <c r="L36" s="123"/>
      <c r="M36" s="123"/>
      <c r="N36" s="123"/>
    </row>
    <row r="37" spans="2:14" ht="12.75">
      <c r="B37" s="110"/>
      <c r="C37" s="110"/>
      <c r="D37" s="110"/>
      <c r="E37" s="110"/>
      <c r="F37" s="110"/>
      <c r="G37" s="110"/>
      <c r="J37" s="123"/>
      <c r="K37" s="123"/>
      <c r="L37" s="123"/>
      <c r="M37" s="123"/>
      <c r="N37" s="123"/>
    </row>
    <row r="38" spans="1:14" ht="12.75">
      <c r="A38" s="265"/>
      <c r="B38" s="266"/>
      <c r="C38" s="265"/>
      <c r="D38" s="265"/>
      <c r="E38" s="265"/>
      <c r="F38" s="265"/>
      <c r="G38" s="265"/>
      <c r="H38" s="265"/>
      <c r="K38" s="123"/>
      <c r="L38" s="123"/>
      <c r="M38" s="123"/>
      <c r="N38" s="123"/>
    </row>
    <row r="39" spans="1:14" s="161" customFormat="1" ht="12.75">
      <c r="A39" s="352" t="s">
        <v>527</v>
      </c>
      <c r="B39" s="434"/>
      <c r="C39" s="267"/>
      <c r="D39" s="267"/>
      <c r="E39" s="267"/>
      <c r="F39" s="267"/>
      <c r="G39" s="267"/>
      <c r="H39" s="267"/>
      <c r="I39" s="353"/>
      <c r="J39" s="353"/>
      <c r="K39" s="353"/>
      <c r="L39" s="345"/>
      <c r="M39" s="85"/>
      <c r="N39" s="90"/>
    </row>
    <row r="40" spans="1:14" s="161" customFormat="1" ht="12.75">
      <c r="A40" s="352" t="s">
        <v>528</v>
      </c>
      <c r="B40" s="392"/>
      <c r="C40" s="267"/>
      <c r="D40" s="354"/>
      <c r="E40" s="354"/>
      <c r="F40" s="354"/>
      <c r="G40" s="354"/>
      <c r="H40" s="354"/>
      <c r="I40" s="355"/>
      <c r="J40" s="355"/>
      <c r="K40" s="355"/>
      <c r="L40" s="268"/>
      <c r="M40" s="260"/>
      <c r="N40" s="327"/>
    </row>
    <row r="41" spans="1:14" s="161" customFormat="1" ht="12.75">
      <c r="A41" s="352" t="s">
        <v>529</v>
      </c>
      <c r="B41" s="392"/>
      <c r="C41" s="356"/>
      <c r="D41" s="267"/>
      <c r="E41" s="267"/>
      <c r="F41" s="267"/>
      <c r="G41" s="267"/>
      <c r="H41" s="267"/>
      <c r="I41" s="267"/>
      <c r="J41" s="267"/>
      <c r="K41" s="353"/>
      <c r="L41" s="353"/>
      <c r="M41" s="85"/>
      <c r="N41" s="90"/>
    </row>
    <row r="42" spans="1:14" s="161" customFormat="1" ht="12.75">
      <c r="A42" s="357" t="s">
        <v>530</v>
      </c>
      <c r="B42" s="382"/>
      <c r="C42" s="267"/>
      <c r="D42" s="267"/>
      <c r="E42" s="267"/>
      <c r="F42" s="267"/>
      <c r="G42" s="267"/>
      <c r="H42" s="267"/>
      <c r="I42" s="267"/>
      <c r="J42" s="267"/>
      <c r="K42" s="267"/>
      <c r="L42" s="267"/>
      <c r="M42" s="85"/>
      <c r="N42" s="90"/>
    </row>
    <row r="43" spans="1:14" s="161" customFormat="1" ht="12.75">
      <c r="A43" s="269"/>
      <c r="B43" s="270"/>
      <c r="C43" s="271"/>
      <c r="D43" s="271"/>
      <c r="E43" s="271"/>
      <c r="F43" s="271"/>
      <c r="G43" s="271"/>
      <c r="H43" s="271"/>
      <c r="I43" s="353"/>
      <c r="J43" s="353"/>
      <c r="K43" s="353"/>
      <c r="L43" s="353"/>
      <c r="M43" s="85"/>
      <c r="N43" s="90"/>
    </row>
    <row r="44" spans="1:14" ht="12.75">
      <c r="A44" s="318" t="s">
        <v>491</v>
      </c>
      <c r="B44" s="273" t="s">
        <v>531</v>
      </c>
      <c r="C44" s="273" t="s">
        <v>492</v>
      </c>
      <c r="D44" s="273" t="s">
        <v>493</v>
      </c>
      <c r="E44" s="273" t="s">
        <v>494</v>
      </c>
      <c r="F44" s="273" t="s">
        <v>495</v>
      </c>
      <c r="G44" s="273" t="s">
        <v>532</v>
      </c>
      <c r="H44" s="267"/>
      <c r="I44" s="267"/>
      <c r="J44" s="267"/>
      <c r="K44" s="345"/>
      <c r="L44" s="345"/>
      <c r="M44" s="85"/>
      <c r="N44" s="90"/>
    </row>
    <row r="45" spans="1:14" ht="12.75">
      <c r="A45" s="319" t="s">
        <v>533</v>
      </c>
      <c r="B45" s="315"/>
      <c r="C45" s="315"/>
      <c r="D45" s="315"/>
      <c r="E45" s="315"/>
      <c r="F45" s="315"/>
      <c r="G45" s="315"/>
      <c r="H45" s="274"/>
      <c r="I45" s="345"/>
      <c r="J45" s="345"/>
      <c r="K45" s="345"/>
      <c r="L45" s="345"/>
      <c r="M45" s="85"/>
      <c r="N45" s="90"/>
    </row>
    <row r="46" spans="1:14" ht="12.75">
      <c r="A46" s="110" t="s">
        <v>534</v>
      </c>
      <c r="B46" s="258"/>
      <c r="C46" s="258"/>
      <c r="D46" s="258"/>
      <c r="E46" s="258"/>
      <c r="F46" s="258"/>
      <c r="G46" s="258"/>
      <c r="H46" s="274"/>
      <c r="I46" s="328"/>
      <c r="J46" s="328"/>
      <c r="K46" s="328"/>
      <c r="L46" s="345"/>
      <c r="M46" s="85"/>
      <c r="N46" s="90"/>
    </row>
    <row r="47" spans="1:14" ht="12.75">
      <c r="A47" s="110" t="s">
        <v>535</v>
      </c>
      <c r="B47" s="258"/>
      <c r="C47" s="258"/>
      <c r="D47" s="258"/>
      <c r="E47" s="258"/>
      <c r="F47" s="258"/>
      <c r="G47" s="258"/>
      <c r="H47" s="275"/>
      <c r="I47" s="330"/>
      <c r="J47" s="330"/>
      <c r="K47" s="330"/>
      <c r="L47" s="330"/>
      <c r="M47" s="260"/>
      <c r="N47" s="327"/>
    </row>
    <row r="48" spans="1:14" ht="12.75">
      <c r="A48" s="110" t="s">
        <v>536</v>
      </c>
      <c r="B48" s="258"/>
      <c r="C48" s="258"/>
      <c r="D48" s="258"/>
      <c r="E48" s="258"/>
      <c r="F48" s="258"/>
      <c r="G48" s="258"/>
      <c r="H48" s="274"/>
      <c r="I48" s="345"/>
      <c r="J48" s="345"/>
      <c r="K48" s="345"/>
      <c r="L48" s="345"/>
      <c r="M48" s="85"/>
      <c r="N48" s="90"/>
    </row>
    <row r="49" spans="1:14" ht="12.75">
      <c r="A49" s="110" t="s">
        <v>537</v>
      </c>
      <c r="B49" s="258"/>
      <c r="C49" s="258"/>
      <c r="D49" s="258"/>
      <c r="E49" s="258"/>
      <c r="F49" s="258"/>
      <c r="G49" s="258"/>
      <c r="H49" s="274"/>
      <c r="I49" s="345"/>
      <c r="J49" s="345"/>
      <c r="K49" s="345"/>
      <c r="L49" s="345"/>
      <c r="M49" s="85"/>
      <c r="N49" s="90"/>
    </row>
    <row r="50" spans="1:14" ht="12.75">
      <c r="A50" s="110" t="s">
        <v>538</v>
      </c>
      <c r="B50" s="258"/>
      <c r="C50" s="258"/>
      <c r="D50" s="258"/>
      <c r="E50" s="258"/>
      <c r="F50" s="258"/>
      <c r="G50" s="258"/>
      <c r="H50" s="274"/>
      <c r="I50" s="345"/>
      <c r="J50" s="345"/>
      <c r="K50" s="345"/>
      <c r="L50" s="345"/>
      <c r="M50" s="85"/>
      <c r="N50" s="90"/>
    </row>
    <row r="51" spans="1:14" ht="12.75">
      <c r="A51" s="110" t="s">
        <v>539</v>
      </c>
      <c r="B51" s="276"/>
      <c r="C51" s="276"/>
      <c r="D51" s="276"/>
      <c r="E51" s="276"/>
      <c r="F51" s="276"/>
      <c r="G51" s="276"/>
      <c r="H51" s="274"/>
      <c r="I51" s="345"/>
      <c r="J51" s="345"/>
      <c r="K51" s="345"/>
      <c r="L51" s="345"/>
      <c r="M51" s="85"/>
      <c r="N51" s="90"/>
    </row>
    <row r="52" spans="1:14" ht="12.75">
      <c r="A52" s="110" t="s">
        <v>540</v>
      </c>
      <c r="B52" s="276"/>
      <c r="C52" s="276"/>
      <c r="D52" s="276"/>
      <c r="E52" s="276"/>
      <c r="F52" s="276"/>
      <c r="G52" s="276"/>
      <c r="H52" s="277"/>
      <c r="I52" s="358"/>
      <c r="J52" s="358"/>
      <c r="K52" s="358"/>
      <c r="L52" s="358"/>
      <c r="M52" s="359"/>
      <c r="N52" s="327"/>
    </row>
    <row r="53" spans="1:14" ht="12.75">
      <c r="A53" s="110" t="s">
        <v>541</v>
      </c>
      <c r="B53" s="276"/>
      <c r="C53" s="276"/>
      <c r="D53" s="276"/>
      <c r="E53" s="276"/>
      <c r="F53" s="276"/>
      <c r="G53" s="276"/>
      <c r="H53" s="262"/>
      <c r="I53" s="263"/>
      <c r="J53" s="330"/>
      <c r="K53" s="330"/>
      <c r="L53" s="330"/>
      <c r="M53" s="260"/>
      <c r="N53" s="327"/>
    </row>
    <row r="54" spans="1:14" ht="12.75">
      <c r="A54" s="278" t="s">
        <v>574</v>
      </c>
      <c r="B54" s="279"/>
      <c r="C54" s="279"/>
      <c r="D54" s="279"/>
      <c r="E54" s="279"/>
      <c r="F54" s="279"/>
      <c r="G54" s="279"/>
      <c r="H54" s="262"/>
      <c r="I54" s="263"/>
      <c r="J54" s="330"/>
      <c r="K54" s="330"/>
      <c r="L54" s="330"/>
      <c r="M54" s="260"/>
      <c r="N54" s="327"/>
    </row>
    <row r="55" spans="1:14" s="5" customFormat="1" ht="12.75">
      <c r="A55" s="165" t="s">
        <v>542</v>
      </c>
      <c r="B55" s="279"/>
      <c r="C55" s="279"/>
      <c r="D55" s="279"/>
      <c r="E55" s="279"/>
      <c r="F55" s="279"/>
      <c r="G55" s="279"/>
      <c r="H55" s="271"/>
      <c r="I55" s="349"/>
      <c r="J55" s="349"/>
      <c r="K55" s="349"/>
      <c r="L55" s="349"/>
      <c r="M55" s="238"/>
      <c r="N55" s="242"/>
    </row>
    <row r="56" spans="1:14" s="166" customFormat="1" ht="12.75">
      <c r="A56" s="425"/>
      <c r="B56" s="333"/>
      <c r="C56" s="345"/>
      <c r="D56" s="345"/>
      <c r="E56" s="333"/>
      <c r="F56" s="333"/>
      <c r="G56" s="333"/>
      <c r="H56" s="321"/>
      <c r="I56" s="403"/>
      <c r="J56" s="403"/>
      <c r="K56" s="403"/>
      <c r="L56" s="403"/>
      <c r="M56" s="295"/>
      <c r="N56" s="447"/>
    </row>
    <row r="57" spans="1:14" ht="12.75">
      <c r="A57" s="74" t="s">
        <v>543</v>
      </c>
      <c r="B57" s="349"/>
      <c r="C57" s="349"/>
      <c r="D57" s="424" t="s">
        <v>589</v>
      </c>
      <c r="E57" s="349"/>
      <c r="F57" s="349"/>
      <c r="G57" s="349"/>
      <c r="H57" s="349"/>
      <c r="I57" s="349"/>
      <c r="J57" s="345"/>
      <c r="K57" s="345"/>
      <c r="L57" s="345"/>
      <c r="M57" s="85"/>
      <c r="N57" s="90"/>
    </row>
    <row r="58" spans="1:14" ht="12.75">
      <c r="A58" s="361" t="s">
        <v>333</v>
      </c>
      <c r="B58" s="85" t="s">
        <v>544</v>
      </c>
      <c r="C58" s="280" t="s">
        <v>545</v>
      </c>
      <c r="D58" s="85" t="s">
        <v>546</v>
      </c>
      <c r="E58" s="345"/>
      <c r="F58" s="281" t="s">
        <v>547</v>
      </c>
      <c r="G58" s="85" t="s">
        <v>544</v>
      </c>
      <c r="H58" s="85" t="s">
        <v>548</v>
      </c>
      <c r="I58" s="85" t="s">
        <v>549</v>
      </c>
      <c r="J58" s="282"/>
      <c r="K58" s="282"/>
      <c r="L58" s="345"/>
      <c r="M58" s="85"/>
      <c r="N58" s="90"/>
    </row>
    <row r="59" spans="1:14" ht="12.75">
      <c r="A59" s="77"/>
      <c r="B59" s="261" t="s">
        <v>550</v>
      </c>
      <c r="C59" s="103" t="s">
        <v>271</v>
      </c>
      <c r="D59" s="261" t="s">
        <v>550</v>
      </c>
      <c r="E59" s="345"/>
      <c r="F59" s="90"/>
      <c r="G59" s="282" t="s">
        <v>551</v>
      </c>
      <c r="H59" s="282" t="s">
        <v>552</v>
      </c>
      <c r="I59" s="283" t="s">
        <v>551</v>
      </c>
      <c r="J59" s="282"/>
      <c r="K59" s="282"/>
      <c r="L59" s="345"/>
      <c r="M59" s="85"/>
      <c r="N59" s="90"/>
    </row>
    <row r="60" spans="1:14" ht="12.75">
      <c r="A60" s="284"/>
      <c r="B60" s="82"/>
      <c r="C60" s="285" t="s">
        <v>553</v>
      </c>
      <c r="D60" s="82"/>
      <c r="E60" s="262"/>
      <c r="F60" s="242"/>
      <c r="G60" s="286"/>
      <c r="H60" s="278"/>
      <c r="I60" s="278"/>
      <c r="J60" s="330"/>
      <c r="K60" s="330"/>
      <c r="L60" s="330"/>
      <c r="M60" s="260"/>
      <c r="N60" s="327"/>
    </row>
    <row r="61" spans="1:14" ht="12.75">
      <c r="A61" s="287">
        <v>1</v>
      </c>
      <c r="B61" s="362">
        <v>2</v>
      </c>
      <c r="C61" s="366">
        <v>3</v>
      </c>
      <c r="D61" s="366">
        <v>4</v>
      </c>
      <c r="E61" s="336"/>
      <c r="F61" s="296">
        <v>5</v>
      </c>
      <c r="G61" s="245">
        <v>6</v>
      </c>
      <c r="H61" s="245">
        <v>7</v>
      </c>
      <c r="I61" s="245">
        <v>8</v>
      </c>
      <c r="J61" s="345"/>
      <c r="K61" s="345"/>
      <c r="L61" s="345"/>
      <c r="M61" s="428"/>
      <c r="N61" s="325"/>
    </row>
    <row r="62" spans="1:14" ht="12.75">
      <c r="A62" s="364" t="s">
        <v>554</v>
      </c>
      <c r="B62" s="365"/>
      <c r="C62" s="81"/>
      <c r="D62" s="81"/>
      <c r="E62" s="332"/>
      <c r="F62" s="288" t="s">
        <v>347</v>
      </c>
      <c r="G62" s="81"/>
      <c r="H62" s="81"/>
      <c r="I62" s="81"/>
      <c r="J62" s="367"/>
      <c r="K62" s="367"/>
      <c r="L62" s="330"/>
      <c r="M62" s="260"/>
      <c r="N62" s="327"/>
    </row>
    <row r="63" spans="1:14" ht="12.75">
      <c r="A63" s="255" t="s">
        <v>348</v>
      </c>
      <c r="B63" s="331"/>
      <c r="C63" s="81"/>
      <c r="D63" s="81"/>
      <c r="E63" s="288"/>
      <c r="F63" s="288" t="s">
        <v>348</v>
      </c>
      <c r="G63" s="81"/>
      <c r="H63" s="81"/>
      <c r="I63" s="81"/>
      <c r="J63" s="367"/>
      <c r="K63" s="367"/>
      <c r="L63" s="345"/>
      <c r="M63" s="85"/>
      <c r="N63" s="90"/>
    </row>
    <row r="64" spans="1:14" ht="12.75">
      <c r="A64" s="83" t="s">
        <v>555</v>
      </c>
      <c r="B64" s="331"/>
      <c r="C64" s="81"/>
      <c r="D64" s="81"/>
      <c r="E64" s="288"/>
      <c r="F64" s="288" t="s">
        <v>345</v>
      </c>
      <c r="G64" s="197"/>
      <c r="H64" s="197"/>
      <c r="I64" s="197"/>
      <c r="J64" s="367"/>
      <c r="K64" s="367"/>
      <c r="L64" s="330"/>
      <c r="M64" s="260"/>
      <c r="N64" s="327"/>
    </row>
    <row r="65" spans="1:14" ht="12.75">
      <c r="A65" s="255" t="s">
        <v>556</v>
      </c>
      <c r="B65" s="320"/>
      <c r="C65" s="81"/>
      <c r="D65" s="81"/>
      <c r="E65" s="288"/>
      <c r="F65" s="288" t="s">
        <v>557</v>
      </c>
      <c r="G65" s="81"/>
      <c r="H65" s="81"/>
      <c r="I65" s="81"/>
      <c r="J65" s="367"/>
      <c r="K65" s="367"/>
      <c r="L65" s="345"/>
      <c r="M65" s="85"/>
      <c r="N65" s="90"/>
    </row>
    <row r="66" spans="1:14" ht="12.75">
      <c r="A66" s="255" t="s">
        <v>558</v>
      </c>
      <c r="B66" s="331"/>
      <c r="C66" s="81"/>
      <c r="D66" s="81"/>
      <c r="E66" s="288"/>
      <c r="F66" s="288" t="s">
        <v>559</v>
      </c>
      <c r="G66" s="81"/>
      <c r="H66" s="81"/>
      <c r="I66" s="81"/>
      <c r="J66" s="367"/>
      <c r="K66" s="367"/>
      <c r="L66" s="345"/>
      <c r="M66" s="85"/>
      <c r="N66" s="90"/>
    </row>
    <row r="67" spans="1:14" ht="12.75">
      <c r="A67" s="255" t="s">
        <v>346</v>
      </c>
      <c r="B67" s="320"/>
      <c r="C67" s="288"/>
      <c r="D67" s="288"/>
      <c r="E67" s="288"/>
      <c r="F67" s="288" t="s">
        <v>346</v>
      </c>
      <c r="G67" s="197"/>
      <c r="H67" s="197"/>
      <c r="I67" s="197"/>
      <c r="J67" s="367"/>
      <c r="K67" s="367"/>
      <c r="L67" s="345"/>
      <c r="M67" s="85"/>
      <c r="N67" s="90"/>
    </row>
    <row r="68" spans="1:14" ht="12.75">
      <c r="A68" s="255" t="s">
        <v>556</v>
      </c>
      <c r="B68" s="331"/>
      <c r="C68" s="288"/>
      <c r="D68" s="288"/>
      <c r="E68" s="288"/>
      <c r="F68" s="288" t="s">
        <v>557</v>
      </c>
      <c r="G68" s="81"/>
      <c r="H68" s="81"/>
      <c r="I68" s="81"/>
      <c r="J68" s="367"/>
      <c r="K68" s="367"/>
      <c r="L68" s="345"/>
      <c r="M68" s="85"/>
      <c r="N68" s="90"/>
    </row>
    <row r="69" spans="1:14" ht="12.75">
      <c r="A69" s="255" t="s">
        <v>558</v>
      </c>
      <c r="B69" s="331"/>
      <c r="C69" s="288"/>
      <c r="D69" s="288"/>
      <c r="E69" s="288"/>
      <c r="F69" s="288" t="s">
        <v>560</v>
      </c>
      <c r="G69" s="81"/>
      <c r="H69" s="81"/>
      <c r="I69" s="81"/>
      <c r="J69" s="367"/>
      <c r="K69" s="367"/>
      <c r="L69" s="345"/>
      <c r="M69" s="85"/>
      <c r="N69" s="90"/>
    </row>
    <row r="70" spans="1:14" s="5" customFormat="1" ht="12.75">
      <c r="A70" s="349"/>
      <c r="B70" s="368"/>
      <c r="C70" s="368"/>
      <c r="D70" s="368"/>
      <c r="E70" s="368"/>
      <c r="F70" s="368" t="s">
        <v>560</v>
      </c>
      <c r="G70" s="334">
        <v>42</v>
      </c>
      <c r="H70" s="334">
        <v>9654.82</v>
      </c>
      <c r="I70" s="334">
        <v>160</v>
      </c>
      <c r="J70" s="349"/>
      <c r="K70" s="349"/>
      <c r="L70" s="349"/>
      <c r="M70" s="238"/>
      <c r="N70" s="242"/>
    </row>
    <row r="71" spans="1:14" ht="12.75">
      <c r="A71" s="349"/>
      <c r="B71" s="72"/>
      <c r="C71" s="72"/>
      <c r="D71" s="72"/>
      <c r="E71" s="349"/>
      <c r="F71" s="349"/>
      <c r="H71" s="122"/>
      <c r="J71" s="328"/>
      <c r="K71" s="328"/>
      <c r="L71" s="328"/>
      <c r="M71" s="82"/>
      <c r="N71" s="90"/>
    </row>
    <row r="72" spans="1:13" s="43" customFormat="1" ht="12.75">
      <c r="A72" s="43" t="s">
        <v>490</v>
      </c>
      <c r="B72" s="369"/>
      <c r="D72" s="424" t="s">
        <v>591</v>
      </c>
      <c r="E72" s="369"/>
      <c r="F72" s="369"/>
      <c r="H72" s="203"/>
      <c r="M72" s="89"/>
    </row>
    <row r="73" spans="1:14" ht="12.75">
      <c r="A73" s="121" t="s">
        <v>491</v>
      </c>
      <c r="B73" s="256" t="s">
        <v>492</v>
      </c>
      <c r="C73" s="256" t="s">
        <v>493</v>
      </c>
      <c r="D73" s="256" t="s">
        <v>494</v>
      </c>
      <c r="E73" s="256" t="s">
        <v>495</v>
      </c>
      <c r="F73" s="256" t="s">
        <v>496</v>
      </c>
      <c r="G73" s="256" t="s">
        <v>497</v>
      </c>
      <c r="H73" s="289" t="s">
        <v>498</v>
      </c>
      <c r="I73" s="255"/>
      <c r="J73" s="90"/>
      <c r="K73" s="90"/>
      <c r="L73" s="90"/>
      <c r="M73" s="85"/>
      <c r="N73" s="90"/>
    </row>
    <row r="74" spans="1:14" ht="12.75">
      <c r="A74" s="75" t="s">
        <v>71</v>
      </c>
      <c r="B74" s="363">
        <v>2</v>
      </c>
      <c r="C74" s="363">
        <v>3</v>
      </c>
      <c r="D74" s="363">
        <v>4</v>
      </c>
      <c r="E74" s="363">
        <v>5</v>
      </c>
      <c r="F74" s="245">
        <v>6</v>
      </c>
      <c r="G74" s="245">
        <v>7</v>
      </c>
      <c r="H74" s="370">
        <v>8</v>
      </c>
      <c r="I74" s="85"/>
      <c r="J74" s="85"/>
      <c r="K74" s="85"/>
      <c r="L74" s="85"/>
      <c r="M74" s="85"/>
      <c r="N74" s="85"/>
    </row>
    <row r="75" spans="1:14" ht="12.75">
      <c r="A75" s="257"/>
      <c r="B75" s="247"/>
      <c r="C75" s="247"/>
      <c r="D75" s="247"/>
      <c r="E75" s="247"/>
      <c r="F75" s="371"/>
      <c r="G75" s="371"/>
      <c r="H75" s="371"/>
      <c r="I75" s="85"/>
      <c r="J75" s="85"/>
      <c r="K75" s="85"/>
      <c r="L75" s="85"/>
      <c r="M75" s="85"/>
      <c r="N75" s="85"/>
    </row>
    <row r="76" spans="1:14" ht="12.75">
      <c r="A76" s="367" t="s">
        <v>499</v>
      </c>
      <c r="B76" s="258">
        <v>17366.05</v>
      </c>
      <c r="C76" s="258">
        <v>17367.13</v>
      </c>
      <c r="D76" s="258">
        <v>17136.26</v>
      </c>
      <c r="E76" s="258">
        <v>17230.18</v>
      </c>
      <c r="F76" s="258">
        <v>17434.94</v>
      </c>
      <c r="G76" s="258">
        <v>-204.76</v>
      </c>
      <c r="H76" s="258">
        <v>-1.17</v>
      </c>
      <c r="I76" s="260"/>
      <c r="J76" s="260"/>
      <c r="K76" s="260"/>
      <c r="L76" s="260"/>
      <c r="M76" s="260"/>
      <c r="N76" s="260"/>
    </row>
    <row r="77" spans="1:14" ht="12.75">
      <c r="A77" s="367" t="s">
        <v>500</v>
      </c>
      <c r="B77" s="258">
        <v>7121.55</v>
      </c>
      <c r="C77" s="258">
        <v>7152.6</v>
      </c>
      <c r="D77" s="258">
        <v>7076.2</v>
      </c>
      <c r="E77" s="258">
        <v>7106.06</v>
      </c>
      <c r="F77" s="258">
        <v>7129.7</v>
      </c>
      <c r="G77" s="258">
        <v>-23.64</v>
      </c>
      <c r="H77" s="258">
        <v>-0.33</v>
      </c>
      <c r="I77" s="373"/>
      <c r="J77" s="327"/>
      <c r="K77" s="327"/>
      <c r="L77" s="327"/>
      <c r="M77" s="260"/>
      <c r="N77" s="327"/>
    </row>
    <row r="78" spans="1:14" ht="12.75">
      <c r="A78" s="367" t="s">
        <v>501</v>
      </c>
      <c r="B78" s="258">
        <v>8622.19</v>
      </c>
      <c r="C78" s="258">
        <v>8709.85</v>
      </c>
      <c r="D78" s="258">
        <v>8619.07</v>
      </c>
      <c r="E78" s="258">
        <v>8658.61</v>
      </c>
      <c r="F78" s="258">
        <v>8620.26</v>
      </c>
      <c r="G78" s="258">
        <v>38.35</v>
      </c>
      <c r="H78" s="258">
        <v>0.44</v>
      </c>
      <c r="I78" s="373"/>
      <c r="J78" s="83"/>
      <c r="K78" s="327"/>
      <c r="L78" s="327"/>
      <c r="M78" s="260"/>
      <c r="N78" s="327"/>
    </row>
    <row r="79" spans="1:14" ht="12.75">
      <c r="A79" s="367" t="s">
        <v>502</v>
      </c>
      <c r="B79" s="258">
        <v>9187.52</v>
      </c>
      <c r="C79" s="258">
        <v>9207.68</v>
      </c>
      <c r="D79" s="258">
        <v>9083.19</v>
      </c>
      <c r="E79" s="258">
        <v>9138.39</v>
      </c>
      <c r="F79" s="258">
        <v>9227.28</v>
      </c>
      <c r="G79" s="258">
        <v>-88.89</v>
      </c>
      <c r="H79" s="258">
        <v>-0.96</v>
      </c>
      <c r="I79" s="373"/>
      <c r="J79" s="83"/>
      <c r="K79" s="327"/>
      <c r="L79" s="327"/>
      <c r="M79" s="260"/>
      <c r="N79" s="327"/>
    </row>
    <row r="80" spans="1:14" ht="12.75">
      <c r="A80" s="367" t="s">
        <v>503</v>
      </c>
      <c r="B80" s="258">
        <v>2154.78</v>
      </c>
      <c r="C80" s="258">
        <v>2160.45</v>
      </c>
      <c r="D80" s="258">
        <v>2131.81</v>
      </c>
      <c r="E80" s="258">
        <v>2144.88</v>
      </c>
      <c r="F80" s="258">
        <v>2163.6</v>
      </c>
      <c r="G80" s="258">
        <v>-18.72</v>
      </c>
      <c r="H80" s="258">
        <v>-0.87</v>
      </c>
      <c r="I80" s="373"/>
      <c r="J80" s="83"/>
      <c r="K80" s="327"/>
      <c r="L80" s="327"/>
      <c r="M80" s="260"/>
      <c r="N80" s="327"/>
    </row>
    <row r="81" spans="1:14" ht="12.75">
      <c r="A81" s="367" t="s">
        <v>504</v>
      </c>
      <c r="B81" s="258">
        <v>6871.82</v>
      </c>
      <c r="C81" s="258">
        <v>6892.47</v>
      </c>
      <c r="D81" s="258">
        <v>6807.22</v>
      </c>
      <c r="E81" s="258">
        <v>6847.19</v>
      </c>
      <c r="F81" s="258">
        <v>6896.67</v>
      </c>
      <c r="G81" s="258">
        <v>-49.48</v>
      </c>
      <c r="H81" s="258">
        <v>-0.72</v>
      </c>
      <c r="I81" s="373"/>
      <c r="J81" s="255"/>
      <c r="K81" s="255"/>
      <c r="L81" s="90"/>
      <c r="M81" s="85"/>
      <c r="N81" s="90"/>
    </row>
    <row r="82" spans="1:14" ht="12.75">
      <c r="A82" s="39" t="s">
        <v>505</v>
      </c>
      <c r="B82" s="258"/>
      <c r="C82" s="258"/>
      <c r="D82" s="258"/>
      <c r="E82" s="258"/>
      <c r="F82" s="258"/>
      <c r="G82" s="258"/>
      <c r="H82" s="258"/>
      <c r="I82" s="373"/>
      <c r="J82" s="255"/>
      <c r="K82" s="255"/>
      <c r="L82" s="90"/>
      <c r="M82" s="85"/>
      <c r="N82" s="90"/>
    </row>
    <row r="83" spans="1:14" ht="12.75">
      <c r="A83" s="161" t="s">
        <v>189</v>
      </c>
      <c r="B83" s="258">
        <v>4582.73</v>
      </c>
      <c r="C83" s="258">
        <v>4714.46</v>
      </c>
      <c r="D83" s="258">
        <v>4540.67</v>
      </c>
      <c r="E83" s="258">
        <v>4706.29</v>
      </c>
      <c r="F83" s="258">
        <v>4582.72</v>
      </c>
      <c r="G83" s="258">
        <v>123.57</v>
      </c>
      <c r="H83" s="258">
        <v>2.7</v>
      </c>
      <c r="I83" s="161"/>
      <c r="L83" s="90"/>
      <c r="M83" s="85"/>
      <c r="N83" s="90"/>
    </row>
    <row r="84" spans="1:14" ht="12.75">
      <c r="A84" s="161" t="s">
        <v>517</v>
      </c>
      <c r="B84" s="258">
        <v>16979.18</v>
      </c>
      <c r="C84" s="258">
        <v>17355.61</v>
      </c>
      <c r="D84" s="258">
        <v>16970.05</v>
      </c>
      <c r="E84" s="258">
        <v>17176.97</v>
      </c>
      <c r="F84" s="258">
        <v>17058.01</v>
      </c>
      <c r="G84" s="258">
        <v>118.96</v>
      </c>
      <c r="H84" s="258">
        <v>0.7</v>
      </c>
      <c r="I84" s="161"/>
      <c r="L84" s="90"/>
      <c r="M84" s="85"/>
      <c r="N84" s="90"/>
    </row>
    <row r="85" spans="1:14" ht="12.75">
      <c r="A85" s="161" t="s">
        <v>511</v>
      </c>
      <c r="B85" s="258">
        <v>4736.42</v>
      </c>
      <c r="C85" s="258">
        <v>4781.68</v>
      </c>
      <c r="D85" s="258">
        <v>4728.51</v>
      </c>
      <c r="E85" s="258">
        <v>4763.69</v>
      </c>
      <c r="F85" s="258">
        <v>4757.3</v>
      </c>
      <c r="G85" s="258">
        <v>6.39</v>
      </c>
      <c r="H85" s="258">
        <v>0.13</v>
      </c>
      <c r="I85" s="161"/>
      <c r="L85" s="90"/>
      <c r="M85" s="85"/>
      <c r="N85" s="90"/>
    </row>
    <row r="86" spans="1:14" ht="12.75">
      <c r="A86" s="161" t="s">
        <v>508</v>
      </c>
      <c r="B86" s="258">
        <v>4442.23</v>
      </c>
      <c r="C86" s="258">
        <v>4511.11</v>
      </c>
      <c r="D86" s="258">
        <v>4422.09</v>
      </c>
      <c r="E86" s="258">
        <v>4467.15</v>
      </c>
      <c r="F86" s="258">
        <v>4467.55</v>
      </c>
      <c r="G86" s="258">
        <v>-0.4</v>
      </c>
      <c r="H86" s="258">
        <v>-0.01</v>
      </c>
      <c r="L86" s="90"/>
      <c r="M86" s="85"/>
      <c r="N86" s="90"/>
    </row>
    <row r="87" spans="1:14" ht="12.75">
      <c r="A87" s="161" t="s">
        <v>513</v>
      </c>
      <c r="B87" s="258">
        <v>3539.47</v>
      </c>
      <c r="C87" s="258">
        <v>3568.89</v>
      </c>
      <c r="D87" s="258">
        <v>3519.69</v>
      </c>
      <c r="E87" s="258">
        <v>3534.59</v>
      </c>
      <c r="F87" s="258">
        <v>3555.01</v>
      </c>
      <c r="G87" s="258">
        <v>-20.42</v>
      </c>
      <c r="H87" s="258">
        <v>-0.57</v>
      </c>
      <c r="L87" s="90"/>
      <c r="M87" s="85"/>
      <c r="N87" s="90"/>
    </row>
    <row r="88" spans="1:14" ht="12.75">
      <c r="A88" s="161" t="s">
        <v>515</v>
      </c>
      <c r="B88" s="258">
        <v>3316.24</v>
      </c>
      <c r="C88" s="258">
        <v>3330.82</v>
      </c>
      <c r="D88" s="258">
        <v>3280.03</v>
      </c>
      <c r="E88" s="258">
        <v>3304.79</v>
      </c>
      <c r="F88" s="258">
        <v>3332.49</v>
      </c>
      <c r="G88" s="258">
        <v>-27.7</v>
      </c>
      <c r="H88" s="258">
        <v>-0.83</v>
      </c>
      <c r="L88" s="90"/>
      <c r="M88" s="85"/>
      <c r="N88" s="90"/>
    </row>
    <row r="89" spans="1:14" ht="12.75">
      <c r="A89" s="161" t="s">
        <v>516</v>
      </c>
      <c r="B89" s="258">
        <v>2505.38</v>
      </c>
      <c r="C89" s="258">
        <v>2506.73</v>
      </c>
      <c r="D89" s="258">
        <v>2478.03</v>
      </c>
      <c r="E89" s="258">
        <v>2484.94</v>
      </c>
      <c r="F89" s="258">
        <v>2508.25</v>
      </c>
      <c r="G89" s="258">
        <v>-23.31</v>
      </c>
      <c r="H89" s="258">
        <v>-0.93</v>
      </c>
      <c r="L89" s="90"/>
      <c r="M89" s="85"/>
      <c r="N89" s="90"/>
    </row>
    <row r="90" spans="1:14" ht="12.75">
      <c r="A90" s="161" t="s">
        <v>514</v>
      </c>
      <c r="B90" s="258">
        <v>13709.13</v>
      </c>
      <c r="C90" s="258">
        <v>13709.13</v>
      </c>
      <c r="D90" s="258">
        <v>13443.48</v>
      </c>
      <c r="E90" s="258">
        <v>13563.48</v>
      </c>
      <c r="F90" s="258">
        <v>13696.75</v>
      </c>
      <c r="G90" s="258">
        <v>-133.27</v>
      </c>
      <c r="H90" s="258">
        <v>-0.97</v>
      </c>
      <c r="L90" s="327"/>
      <c r="M90" s="260"/>
      <c r="N90" s="327"/>
    </row>
    <row r="91" spans="1:14" ht="12.75">
      <c r="A91" s="161" t="s">
        <v>510</v>
      </c>
      <c r="B91" s="258">
        <v>11224.83</v>
      </c>
      <c r="C91" s="258">
        <v>11243.89</v>
      </c>
      <c r="D91" s="258">
        <v>11063.07</v>
      </c>
      <c r="E91" s="258">
        <v>11169.61</v>
      </c>
      <c r="F91" s="258">
        <v>11289.58</v>
      </c>
      <c r="G91" s="258">
        <v>-119.97</v>
      </c>
      <c r="H91" s="258">
        <v>-1.06</v>
      </c>
      <c r="L91" s="90"/>
      <c r="M91" s="85"/>
      <c r="N91" s="90"/>
    </row>
    <row r="92" spans="1:14" ht="12.75">
      <c r="A92" s="161" t="s">
        <v>507</v>
      </c>
      <c r="B92" s="258">
        <v>13256.39</v>
      </c>
      <c r="C92" s="258">
        <v>13435.26</v>
      </c>
      <c r="D92" s="258">
        <v>12993.8</v>
      </c>
      <c r="E92" s="258">
        <v>13060.97</v>
      </c>
      <c r="F92" s="258">
        <v>13121.82</v>
      </c>
      <c r="G92" s="258">
        <v>-60.85</v>
      </c>
      <c r="H92" s="258">
        <v>-0.46</v>
      </c>
      <c r="L92" s="90"/>
      <c r="M92" s="85"/>
      <c r="N92" s="90"/>
    </row>
    <row r="93" spans="1:14" ht="12.75">
      <c r="A93" s="161" t="s">
        <v>509</v>
      </c>
      <c r="B93" s="258">
        <v>4352.3</v>
      </c>
      <c r="C93" s="258">
        <v>4382.64</v>
      </c>
      <c r="D93" s="258">
        <v>4232.34</v>
      </c>
      <c r="E93" s="258">
        <v>4265.14</v>
      </c>
      <c r="F93" s="258">
        <v>4297.84</v>
      </c>
      <c r="G93" s="258">
        <v>-32.7</v>
      </c>
      <c r="H93" s="258">
        <v>-0.76</v>
      </c>
      <c r="L93" s="90"/>
      <c r="M93" s="85"/>
      <c r="N93" s="90"/>
    </row>
    <row r="94" spans="1:14" ht="12.75">
      <c r="A94" s="161" t="s">
        <v>506</v>
      </c>
      <c r="B94" s="258">
        <v>3447.04</v>
      </c>
      <c r="C94" s="258">
        <v>3457.34</v>
      </c>
      <c r="D94" s="258">
        <v>3365.06</v>
      </c>
      <c r="E94" s="258">
        <v>3379.07</v>
      </c>
      <c r="F94" s="258">
        <v>3409.13</v>
      </c>
      <c r="G94" s="258">
        <v>-30.06</v>
      </c>
      <c r="H94" s="258">
        <v>-0.88</v>
      </c>
      <c r="L94" s="255"/>
      <c r="M94" s="82"/>
      <c r="N94" s="90"/>
    </row>
    <row r="95" spans="1:14" ht="12.75">
      <c r="A95" s="161" t="s">
        <v>512</v>
      </c>
      <c r="B95" s="258">
        <v>11305.25</v>
      </c>
      <c r="C95" s="258">
        <v>11306.37</v>
      </c>
      <c r="D95" s="258">
        <v>10870.39</v>
      </c>
      <c r="E95" s="258">
        <v>10907.37</v>
      </c>
      <c r="F95" s="258">
        <v>11193.69</v>
      </c>
      <c r="G95" s="258">
        <v>-286.32</v>
      </c>
      <c r="H95" s="258">
        <v>-2.56</v>
      </c>
      <c r="L95" s="327"/>
      <c r="M95" s="260"/>
      <c r="N95" s="327"/>
    </row>
    <row r="96" spans="1:14" ht="12.75">
      <c r="A96" s="39" t="s">
        <v>518</v>
      </c>
      <c r="B96" s="258"/>
      <c r="C96" s="258"/>
      <c r="D96" s="258"/>
      <c r="E96" s="258"/>
      <c r="F96" s="258"/>
      <c r="G96" s="258"/>
      <c r="H96" s="258"/>
      <c r="I96" s="373"/>
      <c r="J96" s="90"/>
      <c r="K96" s="90"/>
      <c r="L96" s="90"/>
      <c r="M96" s="85"/>
      <c r="N96" s="90"/>
    </row>
    <row r="97" spans="1:14" ht="12.75">
      <c r="A97" s="367" t="s">
        <v>519</v>
      </c>
      <c r="B97" s="258">
        <v>3321.5</v>
      </c>
      <c r="C97" s="258">
        <v>3331.61</v>
      </c>
      <c r="D97" s="258">
        <v>3260.46</v>
      </c>
      <c r="E97" s="258">
        <v>3270.89</v>
      </c>
      <c r="F97" s="258">
        <v>3295.51</v>
      </c>
      <c r="G97" s="258">
        <v>-24.62</v>
      </c>
      <c r="H97" s="258">
        <v>-0.75</v>
      </c>
      <c r="I97" s="373"/>
      <c r="J97" s="90"/>
      <c r="K97" s="90"/>
      <c r="L97" s="90"/>
      <c r="M97" s="85"/>
      <c r="N97" s="90"/>
    </row>
    <row r="98" spans="1:14" ht="12.75">
      <c r="A98" s="367" t="s">
        <v>520</v>
      </c>
      <c r="B98" s="258">
        <v>2210.91</v>
      </c>
      <c r="C98" s="258">
        <v>2220.85</v>
      </c>
      <c r="D98" s="258">
        <v>2171.13</v>
      </c>
      <c r="E98" s="258">
        <v>2177.38</v>
      </c>
      <c r="F98" s="258">
        <v>2194.94</v>
      </c>
      <c r="G98" s="258">
        <v>-17.56</v>
      </c>
      <c r="H98" s="258">
        <v>-0.8</v>
      </c>
      <c r="I98" s="373"/>
      <c r="J98" s="374"/>
      <c r="K98" s="375"/>
      <c r="L98" s="327"/>
      <c r="M98" s="260"/>
      <c r="N98" s="327"/>
    </row>
    <row r="99" spans="1:14" ht="12.75">
      <c r="A99" s="367" t="s">
        <v>521</v>
      </c>
      <c r="B99" s="258">
        <v>834.49</v>
      </c>
      <c r="C99" s="258">
        <v>839.33</v>
      </c>
      <c r="D99" s="258">
        <v>820.8</v>
      </c>
      <c r="E99" s="258">
        <v>823.12</v>
      </c>
      <c r="F99" s="258">
        <v>828.74</v>
      </c>
      <c r="G99" s="258">
        <v>-5.62</v>
      </c>
      <c r="H99" s="258">
        <v>-0.68</v>
      </c>
      <c r="I99" s="373"/>
      <c r="J99" s="374"/>
      <c r="K99" s="375"/>
      <c r="L99" s="327"/>
      <c r="M99" s="260"/>
      <c r="N99" s="327"/>
    </row>
    <row r="100" spans="1:14" ht="12.75">
      <c r="A100" s="264"/>
      <c r="B100" s="290"/>
      <c r="C100" s="290"/>
      <c r="D100" s="290"/>
      <c r="E100" s="290"/>
      <c r="F100" s="290"/>
      <c r="G100" s="290"/>
      <c r="H100" s="290"/>
      <c r="I100" s="376"/>
      <c r="J100" s="375"/>
      <c r="K100" s="375"/>
      <c r="L100" s="327"/>
      <c r="M100" s="260"/>
      <c r="N100" s="327"/>
    </row>
    <row r="101" spans="1:14" ht="12.75">
      <c r="A101" s="328" t="s">
        <v>522</v>
      </c>
      <c r="B101" s="326"/>
      <c r="C101" s="326"/>
      <c r="D101" s="326"/>
      <c r="E101" s="326"/>
      <c r="F101" s="326"/>
      <c r="G101" s="326"/>
      <c r="H101" s="326"/>
      <c r="I101" s="330"/>
      <c r="J101" s="330"/>
      <c r="K101" s="330"/>
      <c r="L101" s="375"/>
      <c r="M101" s="85"/>
      <c r="N101" s="90"/>
    </row>
    <row r="102" spans="1:14" ht="12.75">
      <c r="A102" t="s">
        <v>523</v>
      </c>
      <c r="B102" s="345"/>
      <c r="C102" s="345"/>
      <c r="D102" s="345"/>
      <c r="E102" s="345"/>
      <c r="F102" s="345"/>
      <c r="G102" s="345"/>
      <c r="H102" s="345"/>
      <c r="I102" s="345"/>
      <c r="J102" s="345"/>
      <c r="K102" s="345"/>
      <c r="L102" s="375"/>
      <c r="M102" s="85"/>
      <c r="N102" s="90"/>
    </row>
    <row r="103" spans="1:14" ht="12.75">
      <c r="A103" s="347" t="s">
        <v>524</v>
      </c>
      <c r="B103" s="345"/>
      <c r="C103" s="345"/>
      <c r="D103" s="345"/>
      <c r="E103" s="345"/>
      <c r="F103" s="345"/>
      <c r="G103" s="345"/>
      <c r="H103" s="345"/>
      <c r="I103" s="345"/>
      <c r="J103" s="345"/>
      <c r="K103" s="345"/>
      <c r="L103" s="375"/>
      <c r="M103" s="85"/>
      <c r="N103" s="90"/>
    </row>
    <row r="104" spans="1:14" ht="12.75">
      <c r="A104" t="s">
        <v>525</v>
      </c>
      <c r="B104" s="345"/>
      <c r="C104" s="345"/>
      <c r="D104" s="345"/>
      <c r="E104" s="345"/>
      <c r="F104" s="345"/>
      <c r="G104" s="345"/>
      <c r="H104" s="345"/>
      <c r="I104" s="345"/>
      <c r="J104" s="345"/>
      <c r="K104" s="345"/>
      <c r="L104" s="375"/>
      <c r="M104" s="85"/>
      <c r="N104" s="90"/>
    </row>
    <row r="105" spans="1:14" ht="12.75">
      <c r="A105" s="348"/>
      <c r="B105" s="90"/>
      <c r="C105" s="242"/>
      <c r="D105" s="90"/>
      <c r="E105" s="90"/>
      <c r="F105" s="90"/>
      <c r="G105" s="90"/>
      <c r="H105" s="90"/>
      <c r="I105" s="291"/>
      <c r="J105" s="291"/>
      <c r="K105" s="291"/>
      <c r="L105" s="375"/>
      <c r="M105" s="85"/>
      <c r="N105" s="90"/>
    </row>
    <row r="106" spans="1:14" ht="12.75">
      <c r="A106" s="377" t="s">
        <v>526</v>
      </c>
      <c r="B106" s="378"/>
      <c r="C106" s="324"/>
      <c r="D106" s="424" t="s">
        <v>591</v>
      </c>
      <c r="E106" s="379"/>
      <c r="F106" s="379"/>
      <c r="G106" s="379"/>
      <c r="H106" s="379"/>
      <c r="I106" s="375"/>
      <c r="J106" s="291"/>
      <c r="K106" s="291"/>
      <c r="L106" s="291"/>
      <c r="M106" s="85"/>
      <c r="N106" s="90"/>
    </row>
    <row r="107" spans="1:14" ht="12.75">
      <c r="A107" s="123" t="s">
        <v>592</v>
      </c>
      <c r="B107" s="110"/>
      <c r="C107" s="110"/>
      <c r="D107" s="110"/>
      <c r="E107" s="110"/>
      <c r="F107" s="110"/>
      <c r="G107" s="110"/>
      <c r="I107" s="291"/>
      <c r="J107" s="291"/>
      <c r="K107" s="291"/>
      <c r="L107" s="291"/>
      <c r="M107" s="85"/>
      <c r="N107" s="291"/>
    </row>
    <row r="108" spans="1:14" ht="12.75">
      <c r="A108" s="266" t="s">
        <v>593</v>
      </c>
      <c r="B108" s="266"/>
      <c r="C108" s="266"/>
      <c r="D108" s="266"/>
      <c r="E108" s="266"/>
      <c r="F108" s="266"/>
      <c r="G108" s="266"/>
      <c r="H108" s="266"/>
      <c r="I108" s="110"/>
      <c r="J108" s="291"/>
      <c r="K108" s="291"/>
      <c r="L108" s="291"/>
      <c r="M108" s="85"/>
      <c r="N108" s="90"/>
    </row>
    <row r="109" spans="1:14" ht="12.75">
      <c r="A109" s="265" t="s">
        <v>594</v>
      </c>
      <c r="B109" s="266"/>
      <c r="C109" s="266"/>
      <c r="D109" s="266"/>
      <c r="E109" s="266"/>
      <c r="F109" s="266"/>
      <c r="G109" s="266"/>
      <c r="H109" s="266"/>
      <c r="I109" s="291"/>
      <c r="J109" s="291"/>
      <c r="K109" s="291"/>
      <c r="L109" s="291"/>
      <c r="M109" s="85"/>
      <c r="N109" s="90"/>
    </row>
    <row r="110" spans="1:14" ht="12.75">
      <c r="A110" s="352" t="s">
        <v>527</v>
      </c>
      <c r="B110" s="429">
        <v>13664.39</v>
      </c>
      <c r="C110" s="267"/>
      <c r="D110" s="267"/>
      <c r="E110" s="267"/>
      <c r="F110" s="267"/>
      <c r="G110" s="267"/>
      <c r="H110" s="267"/>
      <c r="I110" s="375"/>
      <c r="J110" s="327"/>
      <c r="K110" s="327"/>
      <c r="L110" s="327"/>
      <c r="M110" s="260"/>
      <c r="N110" s="327"/>
    </row>
    <row r="111" spans="1:14" ht="12.75">
      <c r="A111" s="352" t="s">
        <v>528</v>
      </c>
      <c r="B111" s="430">
        <v>5265.98</v>
      </c>
      <c r="C111" s="267"/>
      <c r="D111" s="354"/>
      <c r="E111" s="354"/>
      <c r="F111" s="354"/>
      <c r="G111" s="354"/>
      <c r="H111" s="354"/>
      <c r="I111" s="291"/>
      <c r="J111" s="90"/>
      <c r="K111" s="90"/>
      <c r="L111" s="90"/>
      <c r="M111" s="85"/>
      <c r="N111" s="90"/>
    </row>
    <row r="112" spans="1:14" ht="12.75">
      <c r="A112" s="352" t="s">
        <v>529</v>
      </c>
      <c r="B112" s="430">
        <v>5252558</v>
      </c>
      <c r="C112" s="356"/>
      <c r="D112" s="267"/>
      <c r="E112" s="267"/>
      <c r="F112" s="267"/>
      <c r="G112" s="267"/>
      <c r="H112" s="267"/>
      <c r="I112" s="291"/>
      <c r="J112" s="90"/>
      <c r="K112" s="90"/>
      <c r="L112" s="90"/>
      <c r="M112" s="85"/>
      <c r="N112" s="90"/>
    </row>
    <row r="113" spans="1:14" ht="12.75">
      <c r="A113" s="357" t="s">
        <v>530</v>
      </c>
      <c r="B113" s="431">
        <v>5390420</v>
      </c>
      <c r="C113" s="267"/>
      <c r="D113" s="267"/>
      <c r="E113" s="267"/>
      <c r="F113" s="267"/>
      <c r="G113" s="267"/>
      <c r="H113" s="267"/>
      <c r="I113" s="291"/>
      <c r="J113" s="327"/>
      <c r="K113" s="327"/>
      <c r="L113" s="327"/>
      <c r="M113" s="260"/>
      <c r="N113" s="327"/>
    </row>
    <row r="114" spans="1:14" ht="12.75">
      <c r="A114" s="269"/>
      <c r="B114" s="292"/>
      <c r="C114" s="271"/>
      <c r="D114" s="271"/>
      <c r="E114" s="271"/>
      <c r="F114" s="271"/>
      <c r="G114" s="271"/>
      <c r="H114" s="271"/>
      <c r="I114" s="327"/>
      <c r="J114" s="90"/>
      <c r="K114" s="90"/>
      <c r="L114" s="90"/>
      <c r="M114" s="85"/>
      <c r="N114" s="90"/>
    </row>
    <row r="115" spans="1:14" ht="12.75">
      <c r="A115" s="272" t="s">
        <v>491</v>
      </c>
      <c r="B115" s="293" t="s">
        <v>531</v>
      </c>
      <c r="C115" s="293" t="s">
        <v>492</v>
      </c>
      <c r="D115" s="293" t="s">
        <v>493</v>
      </c>
      <c r="E115" s="293" t="s">
        <v>494</v>
      </c>
      <c r="F115" s="293" t="s">
        <v>495</v>
      </c>
      <c r="G115" s="293" t="s">
        <v>532</v>
      </c>
      <c r="H115" s="274"/>
      <c r="I115" s="327"/>
      <c r="J115" s="90"/>
      <c r="K115" s="90"/>
      <c r="L115" s="90"/>
      <c r="M115" s="85"/>
      <c r="N115" s="90"/>
    </row>
    <row r="116" spans="8:14" ht="12.75">
      <c r="H116" s="274"/>
      <c r="I116" s="90"/>
      <c r="J116" s="327"/>
      <c r="K116" s="327"/>
      <c r="L116" s="327"/>
      <c r="M116" s="260"/>
      <c r="N116" s="327"/>
    </row>
    <row r="117" spans="1:14" ht="12.75">
      <c r="A117" s="110" t="s">
        <v>533</v>
      </c>
      <c r="B117" s="258">
        <v>5157.7</v>
      </c>
      <c r="C117" s="258">
        <v>5157</v>
      </c>
      <c r="D117" s="258">
        <v>5160.05</v>
      </c>
      <c r="E117" s="258">
        <v>5072.4</v>
      </c>
      <c r="F117" s="258">
        <v>5104.95</v>
      </c>
      <c r="G117" s="258">
        <v>-52.75</v>
      </c>
      <c r="H117" s="294"/>
      <c r="I117" s="90"/>
      <c r="J117" s="327"/>
      <c r="K117" s="327"/>
      <c r="L117" s="327"/>
      <c r="M117" s="260"/>
      <c r="N117" s="327"/>
    </row>
    <row r="118" spans="1:14" ht="12.75">
      <c r="A118" s="110" t="s">
        <v>534</v>
      </c>
      <c r="B118" s="258">
        <v>4552.65</v>
      </c>
      <c r="C118" s="258">
        <v>4504.05</v>
      </c>
      <c r="D118" s="258">
        <v>4549.8</v>
      </c>
      <c r="E118" s="258">
        <v>4489.55</v>
      </c>
      <c r="F118" s="258">
        <v>4513.8</v>
      </c>
      <c r="G118" s="258">
        <v>-38.85</v>
      </c>
      <c r="H118" s="294"/>
      <c r="I118" s="327"/>
      <c r="J118" s="327"/>
      <c r="K118" s="327"/>
      <c r="L118" s="327"/>
      <c r="M118" s="260"/>
      <c r="N118" s="327"/>
    </row>
    <row r="119" spans="1:14" ht="12.75">
      <c r="A119" s="110" t="s">
        <v>535</v>
      </c>
      <c r="B119" s="258">
        <v>9014.9</v>
      </c>
      <c r="C119" s="258">
        <v>8987.75</v>
      </c>
      <c r="D119" s="258">
        <v>9000.35</v>
      </c>
      <c r="E119" s="258">
        <v>8821.95</v>
      </c>
      <c r="F119" s="258">
        <v>8887.7</v>
      </c>
      <c r="G119" s="258">
        <v>-127.2</v>
      </c>
      <c r="H119" s="294"/>
      <c r="I119" s="90"/>
      <c r="J119" s="90"/>
      <c r="K119" s="90"/>
      <c r="L119" s="90"/>
      <c r="M119" s="85"/>
      <c r="N119" s="90"/>
    </row>
    <row r="120" spans="1:14" ht="12.75">
      <c r="A120" s="110" t="s">
        <v>536</v>
      </c>
      <c r="B120" s="258">
        <v>4182.4</v>
      </c>
      <c r="C120" s="258">
        <v>4184.3</v>
      </c>
      <c r="D120" s="258">
        <v>4186.75</v>
      </c>
      <c r="E120" s="258">
        <v>4115.15</v>
      </c>
      <c r="F120" s="258">
        <v>4143</v>
      </c>
      <c r="G120" s="258">
        <v>-39.4</v>
      </c>
      <c r="H120" s="294"/>
      <c r="I120" s="327"/>
      <c r="J120" s="90"/>
      <c r="K120" s="90"/>
      <c r="L120" s="90"/>
      <c r="M120" s="85"/>
      <c r="N120" s="90"/>
    </row>
    <row r="121" spans="1:14" ht="12.75">
      <c r="A121" s="110" t="s">
        <v>537</v>
      </c>
      <c r="B121" s="258">
        <v>7644.6</v>
      </c>
      <c r="C121" s="258">
        <v>7616.85</v>
      </c>
      <c r="D121" s="258">
        <v>7616.85</v>
      </c>
      <c r="E121" s="258">
        <v>7405.5</v>
      </c>
      <c r="F121" s="258">
        <v>7459.2</v>
      </c>
      <c r="G121" s="258">
        <v>-185.4</v>
      </c>
      <c r="H121" s="294"/>
      <c r="I121" s="90"/>
      <c r="J121" s="90"/>
      <c r="K121" s="90"/>
      <c r="L121" s="90"/>
      <c r="M121" s="85"/>
      <c r="N121" s="90"/>
    </row>
    <row r="122" spans="1:14" ht="12.75">
      <c r="A122" s="110" t="s">
        <v>538</v>
      </c>
      <c r="B122" s="258">
        <v>6952.7</v>
      </c>
      <c r="C122" s="258">
        <v>6911.25</v>
      </c>
      <c r="D122" s="258">
        <v>6962.9</v>
      </c>
      <c r="E122" s="258">
        <v>6856.1</v>
      </c>
      <c r="F122" s="258">
        <v>6903.55</v>
      </c>
      <c r="G122" s="258">
        <v>-49.15</v>
      </c>
      <c r="H122" s="294"/>
      <c r="I122" s="327"/>
      <c r="J122" s="90"/>
      <c r="K122" s="90"/>
      <c r="L122" s="90"/>
      <c r="M122" s="85"/>
      <c r="N122" s="90"/>
    </row>
    <row r="123" spans="1:14" ht="12.75">
      <c r="A123" s="110" t="s">
        <v>539</v>
      </c>
      <c r="B123" s="276">
        <v>4198.1</v>
      </c>
      <c r="C123" s="276">
        <v>4170.5</v>
      </c>
      <c r="D123" s="276">
        <v>4189.2</v>
      </c>
      <c r="E123" s="276">
        <v>4133</v>
      </c>
      <c r="F123" s="276">
        <v>4158.9</v>
      </c>
      <c r="G123" s="276">
        <v>-39.2</v>
      </c>
      <c r="H123" s="294"/>
      <c r="I123" s="327"/>
      <c r="J123" s="90"/>
      <c r="K123" s="327"/>
      <c r="L123" s="90"/>
      <c r="M123" s="85"/>
      <c r="N123" s="90"/>
    </row>
    <row r="124" spans="1:14" ht="12.75">
      <c r="A124" s="110" t="s">
        <v>540</v>
      </c>
      <c r="B124" s="276">
        <v>4969</v>
      </c>
      <c r="C124" s="276">
        <v>4945.7</v>
      </c>
      <c r="D124" s="276">
        <v>4954.6</v>
      </c>
      <c r="E124" s="276">
        <v>4884.05</v>
      </c>
      <c r="F124" s="276">
        <v>4915.45</v>
      </c>
      <c r="G124" s="276">
        <v>-53.55</v>
      </c>
      <c r="H124" s="294"/>
      <c r="I124" s="327"/>
      <c r="J124" s="90"/>
      <c r="K124" s="327"/>
      <c r="L124" s="90"/>
      <c r="M124" s="85"/>
      <c r="N124" s="90"/>
    </row>
    <row r="125" spans="1:14" ht="12.75">
      <c r="A125" s="110" t="s">
        <v>541</v>
      </c>
      <c r="B125" s="276">
        <v>2746.85</v>
      </c>
      <c r="C125" s="276">
        <v>2738.8</v>
      </c>
      <c r="D125" s="276">
        <v>2757.25</v>
      </c>
      <c r="E125" s="276">
        <v>2706.6</v>
      </c>
      <c r="F125" s="276">
        <v>2729</v>
      </c>
      <c r="G125" s="276">
        <v>-17.85</v>
      </c>
      <c r="H125" s="83"/>
      <c r="I125" s="83"/>
      <c r="J125" s="90"/>
      <c r="K125" s="327"/>
      <c r="L125" s="90"/>
      <c r="M125" s="85"/>
      <c r="N125" s="90"/>
    </row>
    <row r="126" spans="1:14" ht="12.75">
      <c r="A126" s="278" t="s">
        <v>574</v>
      </c>
      <c r="B126" s="279">
        <v>23.25</v>
      </c>
      <c r="C126" s="279">
        <v>28.67</v>
      </c>
      <c r="D126" s="279">
        <v>28.67</v>
      </c>
      <c r="E126" s="279">
        <v>11.74</v>
      </c>
      <c r="F126" s="279">
        <v>24.99</v>
      </c>
      <c r="G126" s="279">
        <v>1.74</v>
      </c>
      <c r="H126" s="327"/>
      <c r="I126" s="327"/>
      <c r="J126" s="90"/>
      <c r="K126" s="327"/>
      <c r="L126" s="90"/>
      <c r="M126" s="85"/>
      <c r="N126" s="90"/>
    </row>
    <row r="127" spans="1:14" ht="12.75">
      <c r="A127" s="348" t="s">
        <v>542</v>
      </c>
      <c r="B127" s="380"/>
      <c r="C127" s="380"/>
      <c r="D127" s="380"/>
      <c r="E127" s="380"/>
      <c r="F127" s="380"/>
      <c r="G127" s="380"/>
      <c r="H127" s="327"/>
      <c r="I127" s="327"/>
      <c r="J127" s="90"/>
      <c r="K127" s="327"/>
      <c r="L127" s="90"/>
      <c r="M127" s="85"/>
      <c r="N127" s="90"/>
    </row>
    <row r="128" spans="1:14" ht="12.75">
      <c r="A128" s="381"/>
      <c r="B128" s="359"/>
      <c r="C128" s="382"/>
      <c r="D128" s="359"/>
      <c r="E128" s="359"/>
      <c r="F128" s="359"/>
      <c r="G128" s="359"/>
      <c r="H128" s="327"/>
      <c r="I128" s="327"/>
      <c r="J128" s="90"/>
      <c r="K128" s="327"/>
      <c r="L128" s="90"/>
      <c r="M128" s="85"/>
      <c r="N128" s="90"/>
    </row>
    <row r="129" spans="1:14" ht="12.75">
      <c r="A129" s="360" t="s">
        <v>561</v>
      </c>
      <c r="B129" s="383"/>
      <c r="C129" s="324"/>
      <c r="D129" s="424" t="s">
        <v>591</v>
      </c>
      <c r="E129" s="383"/>
      <c r="F129" s="383"/>
      <c r="G129" s="383"/>
      <c r="H129" s="383"/>
      <c r="I129" s="383"/>
      <c r="J129" s="90"/>
      <c r="K129" s="327"/>
      <c r="L129" s="90"/>
      <c r="M129" s="85"/>
      <c r="N129" s="90"/>
    </row>
    <row r="130" spans="1:14" ht="12.75">
      <c r="A130" s="240"/>
      <c r="B130" s="286"/>
      <c r="C130" s="286"/>
      <c r="E130" s="286"/>
      <c r="F130" s="286"/>
      <c r="G130" s="286"/>
      <c r="H130" s="278"/>
      <c r="I130" s="278"/>
      <c r="J130" s="327"/>
      <c r="K130" s="327"/>
      <c r="L130" s="327"/>
      <c r="M130" s="260"/>
      <c r="N130" s="327"/>
    </row>
    <row r="131" spans="1:14" ht="12.75">
      <c r="A131" t="s">
        <v>333</v>
      </c>
      <c r="B131" s="85" t="s">
        <v>544</v>
      </c>
      <c r="C131" s="280" t="s">
        <v>545</v>
      </c>
      <c r="D131" s="295" t="s">
        <v>546</v>
      </c>
      <c r="E131" s="90"/>
      <c r="F131" s="43" t="s">
        <v>547</v>
      </c>
      <c r="G131" s="85" t="s">
        <v>544</v>
      </c>
      <c r="H131" s="85" t="s">
        <v>548</v>
      </c>
      <c r="I131" s="85" t="s">
        <v>549</v>
      </c>
      <c r="J131" s="90"/>
      <c r="K131" s="90"/>
      <c r="L131" s="327"/>
      <c r="M131" s="260"/>
      <c r="N131" s="327"/>
    </row>
    <row r="132" spans="2:14" ht="12.75">
      <c r="B132" s="261" t="s">
        <v>550</v>
      </c>
      <c r="C132" s="103" t="s">
        <v>271</v>
      </c>
      <c r="D132" s="261" t="s">
        <v>550</v>
      </c>
      <c r="E132" s="90"/>
      <c r="F132" s="90"/>
      <c r="G132" s="282" t="s">
        <v>551</v>
      </c>
      <c r="H132" s="282" t="s">
        <v>552</v>
      </c>
      <c r="I132" s="283" t="s">
        <v>551</v>
      </c>
      <c r="J132" s="255"/>
      <c r="K132" s="255"/>
      <c r="L132" s="90"/>
      <c r="M132" s="85"/>
      <c r="N132" s="90"/>
    </row>
    <row r="133" spans="1:14" ht="12.75">
      <c r="A133" s="240"/>
      <c r="B133" s="82"/>
      <c r="C133" s="285" t="s">
        <v>553</v>
      </c>
      <c r="D133" s="238"/>
      <c r="E133" s="242"/>
      <c r="F133" s="242"/>
      <c r="G133" s="286"/>
      <c r="H133" s="278"/>
      <c r="I133" s="278"/>
      <c r="J133" s="255"/>
      <c r="K133" s="255"/>
      <c r="L133" s="327"/>
      <c r="M133" s="260"/>
      <c r="N133" s="327"/>
    </row>
    <row r="134" spans="1:14" ht="12.75">
      <c r="A134" s="296">
        <v>1</v>
      </c>
      <c r="B134" s="297">
        <v>2</v>
      </c>
      <c r="C134" s="296">
        <v>3</v>
      </c>
      <c r="D134" s="297">
        <v>4</v>
      </c>
      <c r="E134" s="383"/>
      <c r="F134" s="243">
        <v>5</v>
      </c>
      <c r="G134" s="363">
        <v>6</v>
      </c>
      <c r="H134" s="363">
        <v>7</v>
      </c>
      <c r="I134" s="363">
        <v>8</v>
      </c>
      <c r="J134" s="255"/>
      <c r="K134" s="255"/>
      <c r="L134" s="90"/>
      <c r="M134" s="85"/>
      <c r="N134" s="90"/>
    </row>
    <row r="135" spans="1:14" ht="12.75">
      <c r="A135" s="257"/>
      <c r="B135" s="297"/>
      <c r="C135" s="297"/>
      <c r="D135" s="297"/>
      <c r="E135" s="255"/>
      <c r="F135" s="257"/>
      <c r="G135" s="363"/>
      <c r="H135" s="363"/>
      <c r="I135" s="363"/>
      <c r="J135" s="255"/>
      <c r="K135" s="255"/>
      <c r="L135" s="90"/>
      <c r="M135" s="85"/>
      <c r="N135" s="90"/>
    </row>
    <row r="136" spans="1:14" ht="12.75">
      <c r="A136" s="7" t="s">
        <v>554</v>
      </c>
      <c r="B136" s="81"/>
      <c r="C136" s="81">
        <v>21550</v>
      </c>
      <c r="D136" s="81">
        <v>81</v>
      </c>
      <c r="E136" s="332"/>
      <c r="F136" s="288" t="s">
        <v>347</v>
      </c>
      <c r="G136" s="81"/>
      <c r="H136" s="81">
        <v>1174749</v>
      </c>
      <c r="I136" s="81">
        <v>392.28</v>
      </c>
      <c r="J136" s="255"/>
      <c r="K136" s="255"/>
      <c r="L136" s="90"/>
      <c r="M136" s="85"/>
      <c r="N136" s="90"/>
    </row>
    <row r="137" spans="1:14" ht="12.75">
      <c r="A137" s="83"/>
      <c r="B137" s="81"/>
      <c r="C137" s="81"/>
      <c r="D137" s="81"/>
      <c r="E137" s="332"/>
      <c r="F137" s="288"/>
      <c r="G137" s="81"/>
      <c r="H137" s="81"/>
      <c r="I137" s="81"/>
      <c r="J137" s="255"/>
      <c r="K137" s="255"/>
      <c r="L137" s="90"/>
      <c r="M137" s="85"/>
      <c r="N137" s="90"/>
    </row>
    <row r="138" spans="1:14" ht="12.75">
      <c r="A138" t="s">
        <v>348</v>
      </c>
      <c r="B138" s="288"/>
      <c r="C138" s="81" t="s">
        <v>165</v>
      </c>
      <c r="D138" s="81">
        <v>40</v>
      </c>
      <c r="E138" s="288"/>
      <c r="F138" s="288" t="s">
        <v>348</v>
      </c>
      <c r="G138" s="81"/>
      <c r="H138" s="81">
        <v>1644621</v>
      </c>
      <c r="I138" s="81">
        <v>11098.67</v>
      </c>
      <c r="J138" s="255"/>
      <c r="K138" s="255"/>
      <c r="L138" s="90"/>
      <c r="M138" s="85"/>
      <c r="N138" s="90"/>
    </row>
    <row r="139" spans="1:14" ht="12.75">
      <c r="A139" s="255"/>
      <c r="B139" s="288"/>
      <c r="C139" s="81"/>
      <c r="D139" s="81"/>
      <c r="E139" s="288"/>
      <c r="F139" s="288"/>
      <c r="G139" s="81"/>
      <c r="H139" s="81"/>
      <c r="I139" s="81"/>
      <c r="J139" s="255"/>
      <c r="K139" s="255"/>
      <c r="L139" s="90"/>
      <c r="M139" s="85"/>
      <c r="N139" s="90"/>
    </row>
    <row r="140" spans="1:14" ht="12.75">
      <c r="A140" s="7" t="s">
        <v>555</v>
      </c>
      <c r="B140" s="81"/>
      <c r="C140" s="81"/>
      <c r="D140" s="81"/>
      <c r="E140" s="288"/>
      <c r="F140" s="288" t="s">
        <v>345</v>
      </c>
      <c r="G140" s="197">
        <f>G141+G142</f>
        <v>80</v>
      </c>
      <c r="H140" s="197">
        <f>H141+H142</f>
        <v>407731.25</v>
      </c>
      <c r="I140" s="197">
        <f>I141+I142</f>
        <v>518</v>
      </c>
      <c r="J140" s="255"/>
      <c r="K140" s="255"/>
      <c r="L140" s="90"/>
      <c r="M140" s="85"/>
      <c r="N140" s="90"/>
    </row>
    <row r="141" spans="1:14" ht="12.75">
      <c r="A141" t="s">
        <v>556</v>
      </c>
      <c r="B141" s="288"/>
      <c r="C141" s="81"/>
      <c r="D141" s="81"/>
      <c r="E141" s="288"/>
      <c r="F141" s="288" t="s">
        <v>557</v>
      </c>
      <c r="G141" s="81">
        <v>40</v>
      </c>
      <c r="H141" s="81">
        <v>207161.58</v>
      </c>
      <c r="I141" s="81">
        <v>217</v>
      </c>
      <c r="J141" s="255"/>
      <c r="K141" s="327"/>
      <c r="L141" s="327"/>
      <c r="M141" s="260"/>
      <c r="N141" s="327"/>
    </row>
    <row r="142" spans="1:14" ht="12.75">
      <c r="A142" t="s">
        <v>558</v>
      </c>
      <c r="B142" s="81"/>
      <c r="C142" s="81"/>
      <c r="D142" s="81"/>
      <c r="E142" s="288"/>
      <c r="F142" s="288" t="s">
        <v>559</v>
      </c>
      <c r="G142" s="81">
        <v>40</v>
      </c>
      <c r="H142" s="81">
        <v>200569.67</v>
      </c>
      <c r="I142" s="81">
        <v>301</v>
      </c>
      <c r="J142" s="327"/>
      <c r="K142" s="327"/>
      <c r="L142" s="327"/>
      <c r="M142" s="260"/>
      <c r="N142" s="327"/>
    </row>
    <row r="143" spans="2:14" ht="12.75">
      <c r="B143" s="81"/>
      <c r="C143" s="81"/>
      <c r="D143" s="81"/>
      <c r="E143" s="288"/>
      <c r="F143" s="288"/>
      <c r="G143" s="81"/>
      <c r="H143" s="81"/>
      <c r="I143" s="81"/>
      <c r="J143" s="327"/>
      <c r="K143" s="327"/>
      <c r="L143" s="327"/>
      <c r="M143" s="260"/>
      <c r="N143" s="327"/>
    </row>
    <row r="144" spans="1:14" ht="12.75">
      <c r="A144" s="77" t="s">
        <v>346</v>
      </c>
      <c r="B144" s="288"/>
      <c r="C144" s="288"/>
      <c r="D144" s="288"/>
      <c r="E144" s="288"/>
      <c r="F144" s="288" t="s">
        <v>346</v>
      </c>
      <c r="G144" s="197">
        <f>G145+G146</f>
        <v>451</v>
      </c>
      <c r="H144" s="197">
        <f>H145+H146</f>
        <v>101992.44</v>
      </c>
      <c r="I144" s="197">
        <f>I145+I146</f>
        <v>1881</v>
      </c>
      <c r="J144" s="327"/>
      <c r="K144" s="327"/>
      <c r="L144" s="327"/>
      <c r="M144" s="260"/>
      <c r="N144" s="327"/>
    </row>
    <row r="145" spans="1:14" ht="12.75">
      <c r="A145" s="77" t="s">
        <v>556</v>
      </c>
      <c r="B145" s="337"/>
      <c r="C145" s="288"/>
      <c r="D145" s="288"/>
      <c r="E145" s="288"/>
      <c r="F145" s="288" t="s">
        <v>557</v>
      </c>
      <c r="G145" s="81">
        <v>386</v>
      </c>
      <c r="H145" s="81">
        <v>82992.78</v>
      </c>
      <c r="I145" s="81">
        <v>1597</v>
      </c>
      <c r="J145" s="327"/>
      <c r="K145" s="90"/>
      <c r="L145" s="327"/>
      <c r="M145" s="260"/>
      <c r="N145" s="327"/>
    </row>
    <row r="146" spans="1:14" ht="12.75">
      <c r="A146" s="5" t="s">
        <v>558</v>
      </c>
      <c r="B146" s="337"/>
      <c r="C146" s="337"/>
      <c r="D146" s="337"/>
      <c r="E146" s="337"/>
      <c r="F146" s="337" t="s">
        <v>560</v>
      </c>
      <c r="G146" s="251">
        <v>65</v>
      </c>
      <c r="H146" s="251">
        <v>18999.66</v>
      </c>
      <c r="I146" s="251">
        <v>284</v>
      </c>
      <c r="J146" s="255"/>
      <c r="K146" s="90"/>
      <c r="L146" s="90"/>
      <c r="M146" s="85"/>
      <c r="N146" s="90"/>
    </row>
    <row r="147" spans="1:15" ht="12.75">
      <c r="A147" s="384"/>
      <c r="B147" s="285"/>
      <c r="C147" s="285"/>
      <c r="D147" s="285"/>
      <c r="E147" s="285"/>
      <c r="F147" s="311"/>
      <c r="G147" s="77"/>
      <c r="H147" s="338"/>
      <c r="I147" s="338"/>
      <c r="J147" s="255"/>
      <c r="K147" s="255"/>
      <c r="L147" s="255"/>
      <c r="M147" s="82"/>
      <c r="N147" s="255"/>
      <c r="O147" s="77"/>
    </row>
    <row r="148" spans="1:14" ht="12.75">
      <c r="A148" s="242"/>
      <c r="B148" s="242"/>
      <c r="C148" s="242"/>
      <c r="D148" s="242"/>
      <c r="E148" s="242"/>
      <c r="F148" s="242"/>
      <c r="G148" s="242"/>
      <c r="H148" s="242"/>
      <c r="I148" s="90"/>
      <c r="J148" s="90"/>
      <c r="K148" s="90"/>
      <c r="L148" s="90"/>
      <c r="M148" s="85"/>
      <c r="N148" s="90"/>
    </row>
    <row r="149" spans="1:14" ht="12.75">
      <c r="A149" s="39" t="s">
        <v>490</v>
      </c>
      <c r="B149" s="242"/>
      <c r="C149" s="324"/>
      <c r="D149" s="424" t="s">
        <v>595</v>
      </c>
      <c r="E149" s="242"/>
      <c r="F149" s="242"/>
      <c r="G149" s="242"/>
      <c r="H149" s="242"/>
      <c r="I149" s="90"/>
      <c r="J149" s="90"/>
      <c r="K149" s="327"/>
      <c r="L149" s="90"/>
      <c r="M149" s="85"/>
      <c r="N149" s="90"/>
    </row>
    <row r="150" spans="1:14" ht="12.75">
      <c r="A150" s="360"/>
      <c r="B150" s="383"/>
      <c r="C150" s="385"/>
      <c r="D150" s="383"/>
      <c r="E150" s="383"/>
      <c r="F150" s="383"/>
      <c r="G150" s="383"/>
      <c r="H150" s="383"/>
      <c r="I150" s="90"/>
      <c r="J150" s="90"/>
      <c r="K150" s="327"/>
      <c r="L150" s="90"/>
      <c r="M150" s="85"/>
      <c r="N150" s="90"/>
    </row>
    <row r="151" spans="1:14" ht="12.75">
      <c r="A151" s="5" t="s">
        <v>491</v>
      </c>
      <c r="B151" s="85" t="s">
        <v>492</v>
      </c>
      <c r="C151" s="85" t="s">
        <v>493</v>
      </c>
      <c r="D151" s="85" t="s">
        <v>494</v>
      </c>
      <c r="E151" s="85" t="s">
        <v>495</v>
      </c>
      <c r="F151" s="85" t="s">
        <v>496</v>
      </c>
      <c r="G151" s="85" t="s">
        <v>497</v>
      </c>
      <c r="H151" s="85" t="s">
        <v>498</v>
      </c>
      <c r="I151" s="85"/>
      <c r="J151" s="85"/>
      <c r="K151" s="85"/>
      <c r="L151" s="85"/>
      <c r="M151" s="85"/>
      <c r="N151" s="85"/>
    </row>
    <row r="152" spans="1:14" ht="12.75">
      <c r="A152" s="75" t="s">
        <v>71</v>
      </c>
      <c r="B152" s="245">
        <v>2</v>
      </c>
      <c r="C152" s="245">
        <v>3</v>
      </c>
      <c r="D152" s="245">
        <v>4</v>
      </c>
      <c r="E152" s="245">
        <v>5</v>
      </c>
      <c r="F152" s="245">
        <v>6</v>
      </c>
      <c r="G152" s="245">
        <v>7</v>
      </c>
      <c r="H152" s="245">
        <v>8</v>
      </c>
      <c r="I152" s="90"/>
      <c r="J152" s="90"/>
      <c r="K152" s="327"/>
      <c r="L152" s="90"/>
      <c r="M152" s="85"/>
      <c r="N152" s="90"/>
    </row>
    <row r="153" spans="1:14" ht="12.75">
      <c r="A153" s="257"/>
      <c r="B153" s="386"/>
      <c r="C153" s="386"/>
      <c r="D153" s="386"/>
      <c r="E153" s="386"/>
      <c r="F153" s="386"/>
      <c r="G153" s="386"/>
      <c r="H153" s="386"/>
      <c r="I153" s="90"/>
      <c r="J153" s="90"/>
      <c r="K153" s="327"/>
      <c r="L153" s="90"/>
      <c r="M153" s="85"/>
      <c r="N153" s="90"/>
    </row>
    <row r="154" spans="1:14" ht="12.75">
      <c r="A154" s="255" t="s">
        <v>499</v>
      </c>
      <c r="B154" s="258">
        <v>17065.61</v>
      </c>
      <c r="C154" s="258">
        <v>17293.34</v>
      </c>
      <c r="D154" s="258">
        <v>17041.63</v>
      </c>
      <c r="E154" s="258">
        <v>17243.16</v>
      </c>
      <c r="F154" s="258">
        <v>17230.18</v>
      </c>
      <c r="G154" s="258">
        <v>12.98</v>
      </c>
      <c r="H154" s="258">
        <v>0.08</v>
      </c>
      <c r="I154" s="387"/>
      <c r="J154" s="90"/>
      <c r="K154" s="327"/>
      <c r="L154" s="90"/>
      <c r="M154" s="85"/>
      <c r="N154" s="90"/>
    </row>
    <row r="155" spans="1:14" ht="12.75">
      <c r="A155" s="255" t="s">
        <v>500</v>
      </c>
      <c r="B155" s="258">
        <v>7074.89</v>
      </c>
      <c r="C155" s="258">
        <v>7162.6</v>
      </c>
      <c r="D155" s="258">
        <v>7051.81</v>
      </c>
      <c r="E155" s="258">
        <v>7148.05</v>
      </c>
      <c r="F155" s="258">
        <v>7106.06</v>
      </c>
      <c r="G155" s="258">
        <v>41.99</v>
      </c>
      <c r="H155" s="258">
        <v>0.59</v>
      </c>
      <c r="I155" s="387"/>
      <c r="J155" s="90"/>
      <c r="K155" s="327"/>
      <c r="L155" s="90"/>
      <c r="M155" s="85"/>
      <c r="N155" s="90"/>
    </row>
    <row r="156" spans="1:14" ht="12.75">
      <c r="A156" s="255" t="s">
        <v>501</v>
      </c>
      <c r="B156" s="258">
        <v>8652.9</v>
      </c>
      <c r="C156" s="258">
        <v>8802.18</v>
      </c>
      <c r="D156" s="258">
        <v>8620.83</v>
      </c>
      <c r="E156" s="258">
        <v>8788.98</v>
      </c>
      <c r="F156" s="258">
        <v>8658.61</v>
      </c>
      <c r="G156" s="258">
        <v>130.37</v>
      </c>
      <c r="H156" s="258">
        <v>1.51</v>
      </c>
      <c r="I156" s="387"/>
      <c r="J156" s="90"/>
      <c r="K156" s="327"/>
      <c r="L156" s="90"/>
      <c r="M156" s="85"/>
      <c r="N156" s="90"/>
    </row>
    <row r="157" spans="1:14" ht="12.75">
      <c r="A157" s="255" t="s">
        <v>502</v>
      </c>
      <c r="B157" s="258">
        <v>9057.07</v>
      </c>
      <c r="C157" s="258">
        <v>9186.01</v>
      </c>
      <c r="D157" s="258">
        <v>9041.12</v>
      </c>
      <c r="E157" s="258">
        <v>9159.07</v>
      </c>
      <c r="F157" s="258">
        <v>9138.39</v>
      </c>
      <c r="G157" s="258">
        <v>20.68</v>
      </c>
      <c r="H157" s="258">
        <v>0.23</v>
      </c>
      <c r="I157" s="387"/>
      <c r="J157" s="255"/>
      <c r="K157" s="255"/>
      <c r="L157" s="90"/>
      <c r="M157" s="85"/>
      <c r="N157" s="90"/>
    </row>
    <row r="158" spans="1:14" ht="12.75">
      <c r="A158" s="255" t="s">
        <v>503</v>
      </c>
      <c r="B158" s="258">
        <v>2126.38</v>
      </c>
      <c r="C158" s="258">
        <v>2157.02</v>
      </c>
      <c r="D158" s="258">
        <v>2122.87</v>
      </c>
      <c r="E158" s="258">
        <v>2151.25</v>
      </c>
      <c r="F158" s="258">
        <v>2144.88</v>
      </c>
      <c r="G158" s="258">
        <v>6.37</v>
      </c>
      <c r="H158" s="258">
        <v>0.3</v>
      </c>
      <c r="I158" s="387"/>
      <c r="J158" s="255"/>
      <c r="K158" s="255"/>
      <c r="L158" s="90"/>
      <c r="M158" s="85"/>
      <c r="N158" s="90"/>
    </row>
    <row r="159" spans="1:14" ht="12.75">
      <c r="A159" s="255" t="s">
        <v>504</v>
      </c>
      <c r="B159" s="258">
        <v>6793.36</v>
      </c>
      <c r="C159" s="258">
        <v>6890.08</v>
      </c>
      <c r="D159" s="258">
        <v>6781.95</v>
      </c>
      <c r="E159" s="258">
        <v>6872.6</v>
      </c>
      <c r="F159" s="258">
        <v>6847.19</v>
      </c>
      <c r="G159" s="258">
        <v>25.41</v>
      </c>
      <c r="H159" s="258">
        <v>0.37</v>
      </c>
      <c r="I159" s="387"/>
      <c r="J159" s="255"/>
      <c r="K159" s="255"/>
      <c r="L159" s="90"/>
      <c r="M159" s="85"/>
      <c r="N159" s="90"/>
    </row>
    <row r="160" spans="1:14" ht="12.75">
      <c r="A160" s="39" t="s">
        <v>505</v>
      </c>
      <c r="B160" s="258"/>
      <c r="C160" s="258"/>
      <c r="D160" s="258"/>
      <c r="E160" s="258"/>
      <c r="F160" s="258"/>
      <c r="G160" s="258"/>
      <c r="H160" s="258"/>
      <c r="I160" s="387"/>
      <c r="J160" s="255"/>
      <c r="K160" s="255"/>
      <c r="L160" s="90"/>
      <c r="M160" s="85"/>
      <c r="N160" s="90"/>
    </row>
    <row r="161" spans="1:14" ht="12.75">
      <c r="A161" s="161" t="s">
        <v>189</v>
      </c>
      <c r="B161" s="258">
        <v>11073.7</v>
      </c>
      <c r="C161" s="258">
        <v>11472.37</v>
      </c>
      <c r="D161" s="258">
        <v>11064.58</v>
      </c>
      <c r="E161" s="258">
        <v>11432.8</v>
      </c>
      <c r="F161" s="258">
        <v>11169.61</v>
      </c>
      <c r="G161" s="258">
        <v>263.19</v>
      </c>
      <c r="H161" s="258">
        <v>2.36</v>
      </c>
      <c r="I161" s="161"/>
      <c r="J161" s="161"/>
      <c r="K161" s="161"/>
      <c r="L161" s="90"/>
      <c r="M161" s="85"/>
      <c r="N161" s="90"/>
    </row>
    <row r="162" spans="1:14" ht="12.75">
      <c r="A162" s="161" t="s">
        <v>517</v>
      </c>
      <c r="B162" s="258">
        <v>16969.28</v>
      </c>
      <c r="C162" s="258">
        <v>17408.6</v>
      </c>
      <c r="D162" s="258">
        <v>16969.28</v>
      </c>
      <c r="E162" s="258">
        <v>17390.28</v>
      </c>
      <c r="F162" s="258">
        <v>17176.97</v>
      </c>
      <c r="G162" s="258">
        <v>213.31</v>
      </c>
      <c r="H162" s="258">
        <v>1.24</v>
      </c>
      <c r="L162" s="90"/>
      <c r="M162" s="85"/>
      <c r="N162" s="90"/>
    </row>
    <row r="163" spans="1:14" ht="12.75">
      <c r="A163" s="161" t="s">
        <v>512</v>
      </c>
      <c r="B163" s="258">
        <v>7655.5</v>
      </c>
      <c r="C163" s="258">
        <v>7750.93</v>
      </c>
      <c r="D163" s="258">
        <v>7606.65</v>
      </c>
      <c r="E163" s="258">
        <v>7726.71</v>
      </c>
      <c r="F163" s="258">
        <v>7651.74</v>
      </c>
      <c r="G163" s="258">
        <v>74.97</v>
      </c>
      <c r="H163" s="258">
        <v>0.98</v>
      </c>
      <c r="L163" s="90"/>
      <c r="M163" s="85"/>
      <c r="N163" s="90"/>
    </row>
    <row r="164" spans="1:14" ht="12.75">
      <c r="A164" s="161" t="s">
        <v>513</v>
      </c>
      <c r="B164" s="258">
        <v>13470.95</v>
      </c>
      <c r="C164" s="258">
        <v>13744.98</v>
      </c>
      <c r="D164" s="258">
        <v>13424.02</v>
      </c>
      <c r="E164" s="258">
        <v>13670.08</v>
      </c>
      <c r="F164" s="258">
        <v>13563.48</v>
      </c>
      <c r="G164" s="258">
        <v>106.6</v>
      </c>
      <c r="H164" s="258">
        <v>0.79</v>
      </c>
      <c r="L164" s="90"/>
      <c r="M164" s="85"/>
      <c r="N164" s="90"/>
    </row>
    <row r="165" spans="1:14" ht="12.75">
      <c r="A165" s="161" t="s">
        <v>507</v>
      </c>
      <c r="B165" s="258">
        <v>4734.01</v>
      </c>
      <c r="C165" s="258">
        <v>4796.34</v>
      </c>
      <c r="D165" s="258">
        <v>4699.5</v>
      </c>
      <c r="E165" s="258">
        <v>4782.9</v>
      </c>
      <c r="F165" s="258">
        <v>4763.69</v>
      </c>
      <c r="G165" s="258">
        <v>19.21</v>
      </c>
      <c r="H165" s="258">
        <v>0.4</v>
      </c>
      <c r="L165" s="90"/>
      <c r="M165" s="85"/>
      <c r="N165" s="90"/>
    </row>
    <row r="166" spans="1:14" ht="12.75">
      <c r="A166" s="161" t="s">
        <v>510</v>
      </c>
      <c r="B166" s="258">
        <v>7807.91</v>
      </c>
      <c r="C166" s="258">
        <v>8001.23</v>
      </c>
      <c r="D166" s="258">
        <v>7781.7</v>
      </c>
      <c r="E166" s="258">
        <v>7904.88</v>
      </c>
      <c r="F166" s="258">
        <v>7894.1</v>
      </c>
      <c r="G166" s="258">
        <v>10.78</v>
      </c>
      <c r="H166" s="258">
        <v>0.14</v>
      </c>
      <c r="L166" s="90"/>
      <c r="M166" s="85"/>
      <c r="N166" s="90"/>
    </row>
    <row r="167" spans="1:14" ht="12.75">
      <c r="A167" s="161" t="s">
        <v>508</v>
      </c>
      <c r="B167" s="258">
        <v>3277.13</v>
      </c>
      <c r="C167" s="258">
        <v>3312.77</v>
      </c>
      <c r="D167" s="258">
        <v>3273.55</v>
      </c>
      <c r="E167" s="258">
        <v>3302.92</v>
      </c>
      <c r="F167" s="258">
        <v>3304.79</v>
      </c>
      <c r="G167" s="258">
        <v>-1.87</v>
      </c>
      <c r="H167" s="258">
        <v>-0.06</v>
      </c>
      <c r="L167" s="327"/>
      <c r="M167" s="260"/>
      <c r="N167" s="327"/>
    </row>
    <row r="168" spans="1:14" ht="12.75">
      <c r="A168" s="161" t="s">
        <v>511</v>
      </c>
      <c r="B168" s="258">
        <v>3505.52</v>
      </c>
      <c r="C168" s="258">
        <v>3540.03</v>
      </c>
      <c r="D168" s="258">
        <v>3494.5</v>
      </c>
      <c r="E168" s="258">
        <v>3532.33</v>
      </c>
      <c r="F168" s="258">
        <v>3534.59</v>
      </c>
      <c r="G168" s="258">
        <v>-2.26</v>
      </c>
      <c r="H168" s="258">
        <v>-0.06</v>
      </c>
      <c r="L168" s="90"/>
      <c r="M168" s="85"/>
      <c r="N168" s="90"/>
    </row>
    <row r="169" spans="1:14" ht="12.75">
      <c r="A169" s="161" t="s">
        <v>516</v>
      </c>
      <c r="B169" s="258">
        <v>2479.55</v>
      </c>
      <c r="C169" s="258">
        <v>2505.6</v>
      </c>
      <c r="D169" s="258">
        <v>2462.24</v>
      </c>
      <c r="E169" s="258">
        <v>2483.31</v>
      </c>
      <c r="F169" s="258">
        <v>2484.94</v>
      </c>
      <c r="G169" s="258">
        <v>-1.63</v>
      </c>
      <c r="H169" s="258">
        <v>-0.07</v>
      </c>
      <c r="L169" s="90"/>
      <c r="M169" s="85"/>
      <c r="N169" s="90"/>
    </row>
    <row r="170" spans="1:14" ht="12.75">
      <c r="A170" s="161" t="s">
        <v>506</v>
      </c>
      <c r="B170" s="258">
        <v>4433.43</v>
      </c>
      <c r="C170" s="258">
        <v>4470.97</v>
      </c>
      <c r="D170" s="258">
        <v>4409.44</v>
      </c>
      <c r="E170" s="258">
        <v>4453.35</v>
      </c>
      <c r="F170" s="258">
        <v>4467.15</v>
      </c>
      <c r="G170" s="258">
        <v>-13.8</v>
      </c>
      <c r="H170" s="258">
        <v>-0.31</v>
      </c>
      <c r="L170" s="90"/>
      <c r="M170" s="85"/>
      <c r="N170" s="90"/>
    </row>
    <row r="171" spans="1:14" ht="12.75">
      <c r="A171" s="161" t="s">
        <v>515</v>
      </c>
      <c r="B171" s="258">
        <v>4668.45</v>
      </c>
      <c r="C171" s="258">
        <v>4774.05</v>
      </c>
      <c r="D171" s="258">
        <v>4654.56</v>
      </c>
      <c r="E171" s="258">
        <v>4681.2</v>
      </c>
      <c r="F171" s="258">
        <v>4706.29</v>
      </c>
      <c r="G171" s="258">
        <v>-25.09</v>
      </c>
      <c r="H171" s="258">
        <v>-0.53</v>
      </c>
      <c r="L171" s="327"/>
      <c r="M171" s="85"/>
      <c r="N171" s="90"/>
    </row>
    <row r="172" spans="1:14" ht="12.75">
      <c r="A172" s="161" t="s">
        <v>514</v>
      </c>
      <c r="B172" s="258">
        <v>4258.54</v>
      </c>
      <c r="C172" s="258">
        <v>4260.58</v>
      </c>
      <c r="D172" s="258">
        <v>4215.71</v>
      </c>
      <c r="E172" s="258">
        <v>4245.69</v>
      </c>
      <c r="F172" s="258">
        <v>4269.84</v>
      </c>
      <c r="G172" s="258">
        <v>-24.15</v>
      </c>
      <c r="H172" s="258">
        <v>-0.57</v>
      </c>
      <c r="L172" s="327"/>
      <c r="M172" s="260"/>
      <c r="N172" s="327"/>
    </row>
    <row r="173" spans="1:14" ht="12.75">
      <c r="A173" s="161" t="s">
        <v>509</v>
      </c>
      <c r="B173" s="258">
        <v>8659.95</v>
      </c>
      <c r="C173" s="258">
        <v>8688.54</v>
      </c>
      <c r="D173" s="258">
        <v>8568.2</v>
      </c>
      <c r="E173" s="258">
        <v>8639.9</v>
      </c>
      <c r="F173" s="258">
        <v>8763.85</v>
      </c>
      <c r="G173" s="258">
        <v>-123.95</v>
      </c>
      <c r="H173" s="258">
        <v>-1.41</v>
      </c>
      <c r="L173" s="327"/>
      <c r="M173" s="260"/>
      <c r="N173" s="327"/>
    </row>
    <row r="174" spans="1:14" ht="12.75">
      <c r="A174" s="39" t="s">
        <v>518</v>
      </c>
      <c r="B174" s="258"/>
      <c r="C174" s="258"/>
      <c r="D174" s="258"/>
      <c r="E174" s="258"/>
      <c r="F174" s="258"/>
      <c r="G174" s="258"/>
      <c r="H174" s="258"/>
      <c r="I174" s="387"/>
      <c r="J174" s="327"/>
      <c r="K174" s="375"/>
      <c r="L174" s="327"/>
      <c r="M174" s="260"/>
      <c r="N174" s="327"/>
    </row>
    <row r="175" spans="1:14" ht="12.75">
      <c r="A175" s="255" t="s">
        <v>519</v>
      </c>
      <c r="B175" s="258">
        <v>3288.93</v>
      </c>
      <c r="C175" s="258">
        <v>3328.13</v>
      </c>
      <c r="D175" s="258">
        <v>3275.08</v>
      </c>
      <c r="E175" s="258">
        <v>3309.94</v>
      </c>
      <c r="F175" s="258">
        <v>3314.03</v>
      </c>
      <c r="G175" s="258">
        <v>-4.09</v>
      </c>
      <c r="H175" s="258">
        <v>-0.12</v>
      </c>
      <c r="I175" s="387"/>
      <c r="J175" s="327"/>
      <c r="K175" s="375"/>
      <c r="L175" s="327"/>
      <c r="M175" s="260"/>
      <c r="N175" s="327"/>
    </row>
    <row r="176" spans="1:14" ht="12.75">
      <c r="A176" s="255" t="s">
        <v>520</v>
      </c>
      <c r="B176" s="258">
        <v>2199.42</v>
      </c>
      <c r="C176" s="258">
        <v>2227.59</v>
      </c>
      <c r="D176" s="258">
        <v>2190.36</v>
      </c>
      <c r="E176" s="258">
        <v>2215.35</v>
      </c>
      <c r="F176" s="258">
        <v>2214.75</v>
      </c>
      <c r="G176" s="258">
        <v>0.6</v>
      </c>
      <c r="H176" s="258">
        <v>0.03</v>
      </c>
      <c r="I176" s="375"/>
      <c r="J176" s="375"/>
      <c r="K176" s="90"/>
      <c r="L176" s="90"/>
      <c r="M176" s="85"/>
      <c r="N176" s="90"/>
    </row>
    <row r="177" spans="1:14" ht="12.75">
      <c r="A177" s="255" t="s">
        <v>521</v>
      </c>
      <c r="B177" s="258">
        <v>831.03</v>
      </c>
      <c r="C177" s="258">
        <v>841.82</v>
      </c>
      <c r="D177" s="258">
        <v>827.73</v>
      </c>
      <c r="E177" s="258">
        <v>837.41</v>
      </c>
      <c r="F177" s="258">
        <v>836.59</v>
      </c>
      <c r="G177" s="258">
        <v>0.82</v>
      </c>
      <c r="H177" s="258">
        <v>0.1</v>
      </c>
      <c r="I177" s="375"/>
      <c r="J177" s="375"/>
      <c r="K177" s="90"/>
      <c r="L177" s="90"/>
      <c r="M177" s="85"/>
      <c r="N177" s="90"/>
    </row>
    <row r="178" spans="1:14" ht="12.75">
      <c r="A178" s="165"/>
      <c r="B178" s="298"/>
      <c r="C178" s="298"/>
      <c r="D178" s="298"/>
      <c r="E178" s="298"/>
      <c r="F178" s="298"/>
      <c r="G178" s="298"/>
      <c r="H178" s="298"/>
      <c r="I178" s="375"/>
      <c r="J178" s="375"/>
      <c r="K178" s="90"/>
      <c r="L178" s="90"/>
      <c r="M178" s="85"/>
      <c r="N178" s="90"/>
    </row>
    <row r="179" spans="1:14" ht="12.75">
      <c r="A179" s="328" t="s">
        <v>522</v>
      </c>
      <c r="B179" s="330"/>
      <c r="C179" s="330"/>
      <c r="D179" s="330"/>
      <c r="E179" s="330"/>
      <c r="F179" s="330"/>
      <c r="G179" s="330"/>
      <c r="H179" s="330"/>
      <c r="I179" s="375"/>
      <c r="J179" s="375"/>
      <c r="K179" s="90"/>
      <c r="L179" s="90"/>
      <c r="M179" s="85"/>
      <c r="N179" s="90"/>
    </row>
    <row r="180" spans="1:14" ht="12.75">
      <c r="A180" t="s">
        <v>523</v>
      </c>
      <c r="B180" s="345"/>
      <c r="C180" s="345"/>
      <c r="D180" s="345"/>
      <c r="E180" s="345"/>
      <c r="F180" s="345"/>
      <c r="G180" s="345"/>
      <c r="H180" s="345"/>
      <c r="I180" s="375"/>
      <c r="J180" s="375"/>
      <c r="K180" s="90"/>
      <c r="L180" s="90"/>
      <c r="M180" s="85"/>
      <c r="N180" s="90"/>
    </row>
    <row r="181" spans="1:14" ht="12.75">
      <c r="A181" s="347" t="s">
        <v>524</v>
      </c>
      <c r="B181" s="345"/>
      <c r="C181" s="345"/>
      <c r="D181" s="345"/>
      <c r="E181" s="345"/>
      <c r="F181" s="345"/>
      <c r="G181" s="345"/>
      <c r="H181" s="345"/>
      <c r="I181" s="375"/>
      <c r="J181" s="280"/>
      <c r="K181" s="375"/>
      <c r="L181" s="90"/>
      <c r="M181" s="85"/>
      <c r="N181" s="90"/>
    </row>
    <row r="182" spans="1:14" ht="12.75">
      <c r="A182" t="s">
        <v>525</v>
      </c>
      <c r="B182" s="345"/>
      <c r="C182" s="345"/>
      <c r="D182" s="345"/>
      <c r="E182" s="345"/>
      <c r="F182" s="345"/>
      <c r="G182" s="345"/>
      <c r="H182" s="345"/>
      <c r="I182" s="375"/>
      <c r="J182" s="280"/>
      <c r="K182" s="375"/>
      <c r="L182" s="90"/>
      <c r="M182" s="85"/>
      <c r="N182" s="90"/>
    </row>
    <row r="183" spans="1:14" ht="12.75">
      <c r="A183" s="388"/>
      <c r="B183" s="90"/>
      <c r="C183" s="242"/>
      <c r="D183" s="375"/>
      <c r="E183" s="375"/>
      <c r="F183" s="375"/>
      <c r="G183" s="375"/>
      <c r="H183" s="375"/>
      <c r="I183" s="374"/>
      <c r="J183" s="375"/>
      <c r="K183" s="375"/>
      <c r="L183" s="375"/>
      <c r="M183" s="432"/>
      <c r="N183" s="327"/>
    </row>
    <row r="184" spans="1:14" ht="12.75">
      <c r="A184" s="377" t="s">
        <v>526</v>
      </c>
      <c r="B184" s="378"/>
      <c r="C184" s="324"/>
      <c r="D184" s="424" t="s">
        <v>595</v>
      </c>
      <c r="E184" s="379"/>
      <c r="F184" s="379"/>
      <c r="G184" s="379"/>
      <c r="H184" s="379"/>
      <c r="I184" s="374"/>
      <c r="J184" s="375"/>
      <c r="K184" s="375"/>
      <c r="L184" s="375"/>
      <c r="M184" s="432"/>
      <c r="N184" s="90"/>
    </row>
    <row r="185" spans="1:14" ht="12.75">
      <c r="A185" s="464" t="s">
        <v>596</v>
      </c>
      <c r="B185" s="465"/>
      <c r="C185" s="465"/>
      <c r="D185" s="465"/>
      <c r="E185" s="465"/>
      <c r="F185" s="465"/>
      <c r="G185" s="465"/>
      <c r="H185" s="465"/>
      <c r="I185" s="465"/>
      <c r="J185" s="375"/>
      <c r="K185" s="375"/>
      <c r="L185" s="375"/>
      <c r="M185" s="432"/>
      <c r="N185" s="90"/>
    </row>
    <row r="186" spans="1:14" ht="12.75" customHeight="1">
      <c r="A186" s="255" t="s">
        <v>597</v>
      </c>
      <c r="B186" s="389"/>
      <c r="C186" s="389"/>
      <c r="D186" s="389"/>
      <c r="E186" s="389"/>
      <c r="F186" s="389"/>
      <c r="G186" s="389"/>
      <c r="H186" s="389"/>
      <c r="J186" s="375"/>
      <c r="K186" s="375"/>
      <c r="L186" s="375"/>
      <c r="M186" s="432"/>
      <c r="N186" s="90"/>
    </row>
    <row r="187" spans="1:14" ht="12.75">
      <c r="A187" s="5" t="s">
        <v>598</v>
      </c>
      <c r="B187" s="83"/>
      <c r="C187" s="390"/>
      <c r="D187" s="391"/>
      <c r="E187" s="391"/>
      <c r="F187" s="391"/>
      <c r="G187" s="391"/>
      <c r="H187" s="391"/>
      <c r="I187" s="375"/>
      <c r="J187" s="375"/>
      <c r="K187" s="375"/>
      <c r="L187" s="375"/>
      <c r="M187" s="432"/>
      <c r="N187" s="90"/>
    </row>
    <row r="188" spans="1:14" ht="12.75">
      <c r="A188" s="352" t="s">
        <v>527</v>
      </c>
      <c r="B188" s="434">
        <v>15279.38</v>
      </c>
      <c r="C188" s="161"/>
      <c r="D188" s="375"/>
      <c r="E188" s="375"/>
      <c r="F188" s="375"/>
      <c r="G188" s="375"/>
      <c r="H188" s="375"/>
      <c r="I188" s="375"/>
      <c r="J188" s="375"/>
      <c r="K188" s="327"/>
      <c r="L188" s="375"/>
      <c r="M188" s="85"/>
      <c r="N188" s="90"/>
    </row>
    <row r="189" spans="1:14" ht="12.75">
      <c r="A189" s="352" t="s">
        <v>528</v>
      </c>
      <c r="B189" s="392">
        <v>6563.35</v>
      </c>
      <c r="C189" s="161"/>
      <c r="D189" s="375"/>
      <c r="E189" s="375"/>
      <c r="F189" s="375"/>
      <c r="G189" s="375"/>
      <c r="H189" s="375"/>
      <c r="I189" s="327"/>
      <c r="J189" s="327"/>
      <c r="K189" s="85"/>
      <c r="L189" s="327"/>
      <c r="M189" s="260"/>
      <c r="N189" s="327"/>
    </row>
    <row r="190" spans="1:14" ht="12.75">
      <c r="A190" s="352" t="s">
        <v>529</v>
      </c>
      <c r="B190" s="392">
        <v>5758139</v>
      </c>
      <c r="C190" s="161"/>
      <c r="D190" s="375"/>
      <c r="E190" s="375"/>
      <c r="F190" s="375"/>
      <c r="G190" s="375"/>
      <c r="H190" s="375"/>
      <c r="I190" s="85"/>
      <c r="J190" s="85"/>
      <c r="K190" s="85"/>
      <c r="L190" s="85"/>
      <c r="M190" s="85"/>
      <c r="N190" s="85"/>
    </row>
    <row r="191" spans="1:14" ht="12.75">
      <c r="A191" s="357" t="s">
        <v>530</v>
      </c>
      <c r="B191" s="382">
        <v>5431241</v>
      </c>
      <c r="C191" s="161"/>
      <c r="D191" s="393"/>
      <c r="E191" s="375"/>
      <c r="F191" s="375"/>
      <c r="G191" s="375"/>
      <c r="H191" s="375"/>
      <c r="I191" s="85"/>
      <c r="J191" s="85"/>
      <c r="K191" s="327"/>
      <c r="L191" s="85"/>
      <c r="M191" s="85"/>
      <c r="N191" s="85"/>
    </row>
    <row r="192" spans="1:14" ht="12.75">
      <c r="A192" s="395"/>
      <c r="B192" s="161"/>
      <c r="C192" s="285"/>
      <c r="D192" s="285"/>
      <c r="E192" s="285"/>
      <c r="F192" s="285"/>
      <c r="G192" s="285"/>
      <c r="H192" s="327"/>
      <c r="I192" s="327"/>
      <c r="J192" s="327"/>
      <c r="K192" s="90"/>
      <c r="L192" s="327"/>
      <c r="M192" s="260"/>
      <c r="N192" s="327"/>
    </row>
    <row r="193" spans="1:14" ht="12.75">
      <c r="A193" s="396" t="s">
        <v>491</v>
      </c>
      <c r="B193" s="397" t="s">
        <v>531</v>
      </c>
      <c r="C193" s="397" t="s">
        <v>492</v>
      </c>
      <c r="D193" s="397" t="s">
        <v>493</v>
      </c>
      <c r="E193" s="397" t="s">
        <v>494</v>
      </c>
      <c r="F193" s="397" t="s">
        <v>495</v>
      </c>
      <c r="G193" s="397" t="s">
        <v>532</v>
      </c>
      <c r="H193" s="85"/>
      <c r="I193" s="90"/>
      <c r="J193" s="90"/>
      <c r="K193" s="327"/>
      <c r="L193" s="90"/>
      <c r="M193" s="85"/>
      <c r="N193" s="90"/>
    </row>
    <row r="194" spans="1:14" ht="12.75">
      <c r="A194" s="381"/>
      <c r="B194" s="77"/>
      <c r="C194" s="77"/>
      <c r="D194" s="77"/>
      <c r="E194" s="77"/>
      <c r="F194" s="77"/>
      <c r="G194" s="77"/>
      <c r="H194" s="85"/>
      <c r="I194" s="90"/>
      <c r="J194" s="90"/>
      <c r="K194" s="327"/>
      <c r="L194" s="90"/>
      <c r="M194" s="85"/>
      <c r="N194" s="90"/>
    </row>
    <row r="195" spans="1:14" ht="12.75">
      <c r="A195" s="309" t="s">
        <v>533</v>
      </c>
      <c r="B195" s="258">
        <v>5104.95</v>
      </c>
      <c r="C195" s="258">
        <v>5105.7</v>
      </c>
      <c r="D195" s="258">
        <v>5135.55</v>
      </c>
      <c r="E195" s="258">
        <v>5048.7</v>
      </c>
      <c r="F195" s="258">
        <v>5117.65</v>
      </c>
      <c r="G195" s="258">
        <v>12.7</v>
      </c>
      <c r="H195" s="302"/>
      <c r="I195" s="327"/>
      <c r="J195" s="327"/>
      <c r="K195" s="90"/>
      <c r="L195" s="327"/>
      <c r="M195" s="260"/>
      <c r="N195" s="327"/>
    </row>
    <row r="196" spans="1:14" ht="12.75">
      <c r="A196" s="309" t="s">
        <v>534</v>
      </c>
      <c r="B196" s="258">
        <v>4513.8</v>
      </c>
      <c r="C196" s="258">
        <v>4504.85</v>
      </c>
      <c r="D196" s="258">
        <v>4525.55</v>
      </c>
      <c r="E196" s="258">
        <v>4450.6</v>
      </c>
      <c r="F196" s="258">
        <v>4510.2</v>
      </c>
      <c r="G196" s="258">
        <v>-3.6</v>
      </c>
      <c r="H196" s="316"/>
      <c r="I196" s="255"/>
      <c r="J196" s="90"/>
      <c r="K196" s="327"/>
      <c r="L196" s="90"/>
      <c r="M196" s="85"/>
      <c r="N196" s="90"/>
    </row>
    <row r="197" spans="1:14" ht="12.75">
      <c r="A197" s="309" t="s">
        <v>535</v>
      </c>
      <c r="B197" s="258">
        <v>8887.7</v>
      </c>
      <c r="C197" s="258">
        <v>8849.65</v>
      </c>
      <c r="D197" s="258">
        <v>8920.55</v>
      </c>
      <c r="E197" s="258">
        <v>8782</v>
      </c>
      <c r="F197" s="258">
        <v>8895.3</v>
      </c>
      <c r="G197" s="258">
        <v>7.6</v>
      </c>
      <c r="H197" s="300"/>
      <c r="I197" s="83"/>
      <c r="J197" s="327"/>
      <c r="K197" s="90"/>
      <c r="L197" s="327"/>
      <c r="M197" s="260"/>
      <c r="N197" s="327"/>
    </row>
    <row r="198" spans="1:14" ht="12.75">
      <c r="A198" s="309" t="s">
        <v>536</v>
      </c>
      <c r="B198" s="258">
        <v>4143</v>
      </c>
      <c r="C198" s="258">
        <v>4141.2</v>
      </c>
      <c r="D198" s="258">
        <v>4169.35</v>
      </c>
      <c r="E198" s="258">
        <v>4094.95</v>
      </c>
      <c r="F198" s="258">
        <v>4147</v>
      </c>
      <c r="G198" s="258">
        <v>4</v>
      </c>
      <c r="H198" s="316"/>
      <c r="I198" s="255"/>
      <c r="J198" s="90"/>
      <c r="K198" s="90"/>
      <c r="L198" s="90"/>
      <c r="M198" s="85"/>
      <c r="N198" s="90"/>
    </row>
    <row r="199" spans="1:14" ht="12.75">
      <c r="A199" s="309" t="s">
        <v>537</v>
      </c>
      <c r="B199" s="258">
        <v>7459.2</v>
      </c>
      <c r="C199" s="258">
        <v>7425.35</v>
      </c>
      <c r="D199" s="258">
        <v>7425.35</v>
      </c>
      <c r="E199" s="258">
        <v>7299.05</v>
      </c>
      <c r="F199" s="258">
        <v>7374.25</v>
      </c>
      <c r="G199" s="258">
        <v>-84.95</v>
      </c>
      <c r="H199" s="309"/>
      <c r="I199" s="255"/>
      <c r="J199" s="90"/>
      <c r="K199" s="327"/>
      <c r="L199" s="90"/>
      <c r="M199" s="85"/>
      <c r="N199" s="90"/>
    </row>
    <row r="200" spans="1:14" ht="12.75">
      <c r="A200" s="309" t="s">
        <v>538</v>
      </c>
      <c r="B200" s="258">
        <v>6903.55</v>
      </c>
      <c r="C200" s="258">
        <v>6852.45</v>
      </c>
      <c r="D200" s="258">
        <v>6973.4</v>
      </c>
      <c r="E200" s="258">
        <v>6844.95</v>
      </c>
      <c r="F200" s="258">
        <v>6956.75</v>
      </c>
      <c r="G200" s="258">
        <v>53.2</v>
      </c>
      <c r="H200" s="317"/>
      <c r="I200" s="83"/>
      <c r="J200" s="83"/>
      <c r="K200" s="83"/>
      <c r="L200" s="255"/>
      <c r="M200" s="85"/>
      <c r="N200" s="90"/>
    </row>
    <row r="201" spans="1:14" ht="12.75">
      <c r="A201" s="309" t="s">
        <v>539</v>
      </c>
      <c r="B201" s="276">
        <v>4158.9</v>
      </c>
      <c r="C201" s="276">
        <v>4119.6</v>
      </c>
      <c r="D201" s="276">
        <v>4186</v>
      </c>
      <c r="E201" s="276">
        <v>4119.6</v>
      </c>
      <c r="F201" s="276">
        <v>4174.6</v>
      </c>
      <c r="G201" s="276">
        <v>15.7</v>
      </c>
      <c r="H201" s="300"/>
      <c r="I201" s="161"/>
      <c r="J201" s="161"/>
      <c r="K201" s="161"/>
      <c r="L201" s="327"/>
      <c r="M201" s="260"/>
      <c r="N201" s="327"/>
    </row>
    <row r="202" spans="1:14" ht="12.75">
      <c r="A202" s="309" t="s">
        <v>540</v>
      </c>
      <c r="B202" s="276">
        <v>4915.45</v>
      </c>
      <c r="C202" s="276">
        <v>4904.45</v>
      </c>
      <c r="D202" s="276">
        <v>4942.55</v>
      </c>
      <c r="E202" s="276">
        <v>4863.6</v>
      </c>
      <c r="F202" s="276">
        <v>4926.55</v>
      </c>
      <c r="G202" s="276">
        <v>11.1</v>
      </c>
      <c r="H202" s="300"/>
      <c r="I202" s="161"/>
      <c r="J202" s="161"/>
      <c r="K202" s="161"/>
      <c r="L202" s="327"/>
      <c r="M202" s="260"/>
      <c r="N202" s="327"/>
    </row>
    <row r="203" spans="1:14" ht="12.75">
      <c r="A203" s="309" t="s">
        <v>541</v>
      </c>
      <c r="B203" s="276">
        <v>2729</v>
      </c>
      <c r="C203" s="276">
        <v>2721.65</v>
      </c>
      <c r="D203" s="276">
        <v>2774.45</v>
      </c>
      <c r="E203" s="276">
        <v>2696.6</v>
      </c>
      <c r="F203" s="276">
        <v>2769.05</v>
      </c>
      <c r="G203" s="276">
        <v>40.05</v>
      </c>
      <c r="H203" s="300"/>
      <c r="I203" s="161"/>
      <c r="J203" s="161"/>
      <c r="K203" s="161"/>
      <c r="L203" s="327"/>
      <c r="M203" s="260"/>
      <c r="N203" s="327"/>
    </row>
    <row r="204" spans="1:14" ht="12.75">
      <c r="A204" s="309" t="s">
        <v>574</v>
      </c>
      <c r="B204" s="279">
        <v>24.99</v>
      </c>
      <c r="C204" s="279">
        <v>30.53</v>
      </c>
      <c r="D204" s="279">
        <v>30.53</v>
      </c>
      <c r="E204" s="279">
        <v>8.74</v>
      </c>
      <c r="F204" s="279">
        <v>27.86</v>
      </c>
      <c r="G204" s="279">
        <v>2.87</v>
      </c>
      <c r="H204" s="300"/>
      <c r="I204" s="161"/>
      <c r="J204" s="161"/>
      <c r="K204" s="161"/>
      <c r="L204" s="327"/>
      <c r="M204" s="260"/>
      <c r="N204" s="327"/>
    </row>
    <row r="205" spans="1:14" ht="12.75">
      <c r="A205" s="394" t="s">
        <v>542</v>
      </c>
      <c r="B205" s="286"/>
      <c r="C205" s="286"/>
      <c r="D205" s="242"/>
      <c r="E205" s="242"/>
      <c r="F205" s="391"/>
      <c r="G205" s="286"/>
      <c r="H205" s="241"/>
      <c r="I205" s="241"/>
      <c r="J205" s="327"/>
      <c r="K205" s="327"/>
      <c r="L205" s="327"/>
      <c r="M205" s="260"/>
      <c r="N205" s="327"/>
    </row>
    <row r="206" spans="1:14" ht="12.75">
      <c r="A206" s="165"/>
      <c r="B206" s="259"/>
      <c r="C206" s="286"/>
      <c r="D206" s="90"/>
      <c r="E206" s="90"/>
      <c r="F206" s="375"/>
      <c r="G206" s="259"/>
      <c r="H206" s="327"/>
      <c r="I206" s="327"/>
      <c r="J206" s="327"/>
      <c r="K206" s="327"/>
      <c r="L206" s="327"/>
      <c r="M206" s="260"/>
      <c r="N206" s="327"/>
    </row>
    <row r="207" spans="1:14" ht="12.75">
      <c r="A207" s="74" t="s">
        <v>543</v>
      </c>
      <c r="B207" s="383"/>
      <c r="C207" s="324"/>
      <c r="D207" s="424" t="s">
        <v>595</v>
      </c>
      <c r="E207" s="379"/>
      <c r="F207" s="379"/>
      <c r="G207" s="379"/>
      <c r="H207" s="379"/>
      <c r="I207" s="379"/>
      <c r="J207" s="375"/>
      <c r="K207" s="327"/>
      <c r="L207" s="90"/>
      <c r="M207" s="85"/>
      <c r="N207" s="90"/>
    </row>
    <row r="208" spans="1:14" ht="12.75">
      <c r="A208" s="240"/>
      <c r="B208" s="286"/>
      <c r="C208" s="286"/>
      <c r="D208" s="286"/>
      <c r="E208" s="286"/>
      <c r="F208" s="286"/>
      <c r="G208" s="286"/>
      <c r="H208" s="278"/>
      <c r="I208" s="278"/>
      <c r="J208" s="327"/>
      <c r="K208" s="90"/>
      <c r="L208" s="327"/>
      <c r="M208" s="260"/>
      <c r="N208" s="327"/>
    </row>
    <row r="209" spans="1:14" ht="12.75">
      <c r="A209" s="43" t="s">
        <v>333</v>
      </c>
      <c r="B209" s="85" t="s">
        <v>544</v>
      </c>
      <c r="C209" s="280" t="s">
        <v>545</v>
      </c>
      <c r="D209" s="85" t="s">
        <v>546</v>
      </c>
      <c r="E209" s="90"/>
      <c r="F209" s="281" t="s">
        <v>547</v>
      </c>
      <c r="G209" s="85" t="s">
        <v>544</v>
      </c>
      <c r="H209" s="85" t="s">
        <v>548</v>
      </c>
      <c r="I209" s="85" t="s">
        <v>549</v>
      </c>
      <c r="J209" s="90"/>
      <c r="K209" s="90"/>
      <c r="L209" s="90"/>
      <c r="M209" s="85"/>
      <c r="N209" s="90"/>
    </row>
    <row r="210" spans="2:14" ht="12.75">
      <c r="B210" s="261" t="s">
        <v>550</v>
      </c>
      <c r="C210" s="103" t="s">
        <v>271</v>
      </c>
      <c r="D210" s="261" t="s">
        <v>550</v>
      </c>
      <c r="E210" s="82"/>
      <c r="F210" s="90"/>
      <c r="G210" s="282" t="s">
        <v>551</v>
      </c>
      <c r="H210" s="282" t="s">
        <v>552</v>
      </c>
      <c r="I210" s="283" t="s">
        <v>551</v>
      </c>
      <c r="J210" s="90"/>
      <c r="K210" s="327"/>
      <c r="L210" s="90"/>
      <c r="M210" s="85"/>
      <c r="N210" s="90"/>
    </row>
    <row r="211" spans="1:14" ht="12.75">
      <c r="A211" s="7"/>
      <c r="B211" s="82"/>
      <c r="C211" s="285" t="s">
        <v>553</v>
      </c>
      <c r="D211" s="82"/>
      <c r="E211" s="238"/>
      <c r="F211" s="242"/>
      <c r="G211" s="286"/>
      <c r="H211" s="278"/>
      <c r="I211" s="278"/>
      <c r="J211" s="327"/>
      <c r="K211" s="90"/>
      <c r="L211" s="327"/>
      <c r="M211" s="260"/>
      <c r="N211" s="327"/>
    </row>
    <row r="212" spans="1:14" ht="12.75">
      <c r="A212" s="199" t="s">
        <v>71</v>
      </c>
      <c r="B212" s="296">
        <v>2</v>
      </c>
      <c r="C212" s="296">
        <v>3</v>
      </c>
      <c r="D212" s="296">
        <v>4</v>
      </c>
      <c r="E212" s="256"/>
      <c r="F212" s="296">
        <v>5</v>
      </c>
      <c r="G212" s="245">
        <v>6</v>
      </c>
      <c r="H212" s="245">
        <v>7</v>
      </c>
      <c r="I212" s="245">
        <v>8</v>
      </c>
      <c r="J212" s="90"/>
      <c r="K212" s="327"/>
      <c r="L212" s="90"/>
      <c r="M212" s="85"/>
      <c r="N212" s="90"/>
    </row>
    <row r="213" spans="1:14" ht="12.75">
      <c r="A213" s="7"/>
      <c r="B213" s="285"/>
      <c r="C213" s="285"/>
      <c r="D213" s="285"/>
      <c r="E213" s="110"/>
      <c r="F213" s="285"/>
      <c r="G213" s="285"/>
      <c r="H213" s="110"/>
      <c r="I213" s="110"/>
      <c r="J213" s="327"/>
      <c r="K213" s="90"/>
      <c r="L213" s="327"/>
      <c r="M213" s="260"/>
      <c r="N213" s="327"/>
    </row>
    <row r="214" spans="1:14" ht="12.75">
      <c r="A214" s="7" t="s">
        <v>554</v>
      </c>
      <c r="B214" s="81"/>
      <c r="C214" s="82">
        <v>22657</v>
      </c>
      <c r="D214" s="82">
        <v>79</v>
      </c>
      <c r="E214" s="111"/>
      <c r="F214" s="110" t="s">
        <v>347</v>
      </c>
      <c r="G214" s="82"/>
      <c r="H214" s="82">
        <v>1234927</v>
      </c>
      <c r="I214" s="82">
        <v>393.09</v>
      </c>
      <c r="J214" s="255"/>
      <c r="K214" s="255"/>
      <c r="L214" s="327"/>
      <c r="M214" s="260"/>
      <c r="N214" s="327"/>
    </row>
    <row r="215" spans="1:14" ht="12.75">
      <c r="A215" s="83"/>
      <c r="B215" s="81"/>
      <c r="C215" s="82"/>
      <c r="D215" s="82"/>
      <c r="E215" s="111"/>
      <c r="F215" s="110"/>
      <c r="G215" s="82"/>
      <c r="H215" s="82"/>
      <c r="I215" s="82"/>
      <c r="J215" s="255"/>
      <c r="K215" s="255"/>
      <c r="L215" s="327"/>
      <c r="M215" s="260"/>
      <c r="N215" s="327"/>
    </row>
    <row r="216" spans="1:14" ht="12.75">
      <c r="A216" t="s">
        <v>348</v>
      </c>
      <c r="B216" s="288"/>
      <c r="C216" s="82" t="s">
        <v>165</v>
      </c>
      <c r="D216" s="82">
        <v>40</v>
      </c>
      <c r="E216" s="110"/>
      <c r="F216" s="110" t="s">
        <v>348</v>
      </c>
      <c r="G216" s="82"/>
      <c r="H216" s="82">
        <v>2076987</v>
      </c>
      <c r="I216" s="82">
        <v>1174587</v>
      </c>
      <c r="J216" s="82"/>
      <c r="K216" s="255"/>
      <c r="L216" s="90"/>
      <c r="M216" s="85"/>
      <c r="N216" s="90"/>
    </row>
    <row r="217" spans="1:14" ht="12.75">
      <c r="A217" s="255"/>
      <c r="B217" s="288"/>
      <c r="C217" s="82"/>
      <c r="D217" s="82"/>
      <c r="E217" s="110"/>
      <c r="F217" s="110"/>
      <c r="G217" s="82"/>
      <c r="H217" s="82"/>
      <c r="I217" s="82"/>
      <c r="J217" s="255"/>
      <c r="K217" s="255"/>
      <c r="L217" s="90"/>
      <c r="M217" s="85"/>
      <c r="N217" s="90"/>
    </row>
    <row r="218" spans="1:14" ht="12.75">
      <c r="A218" s="7" t="s">
        <v>555</v>
      </c>
      <c r="B218" s="81"/>
      <c r="C218" s="82"/>
      <c r="D218" s="82"/>
      <c r="E218" s="110"/>
      <c r="F218" s="110" t="s">
        <v>345</v>
      </c>
      <c r="G218" s="255">
        <f>G219+G220</f>
        <v>99</v>
      </c>
      <c r="H218" s="197">
        <f>H219+H220</f>
        <v>506155.14</v>
      </c>
      <c r="I218" s="255">
        <f>I219+I220</f>
        <v>555</v>
      </c>
      <c r="J218" s="255"/>
      <c r="K218" s="255"/>
      <c r="L218" s="327"/>
      <c r="M218" s="260"/>
      <c r="N218" s="327"/>
    </row>
    <row r="219" spans="1:14" ht="12.75">
      <c r="A219" t="s">
        <v>556</v>
      </c>
      <c r="B219" s="288"/>
      <c r="C219" s="82"/>
      <c r="D219" s="82"/>
      <c r="E219" s="110"/>
      <c r="F219" s="110" t="s">
        <v>557</v>
      </c>
      <c r="G219" s="82">
        <v>42</v>
      </c>
      <c r="H219" s="81">
        <v>219448.69</v>
      </c>
      <c r="I219" s="82">
        <v>228</v>
      </c>
      <c r="J219" s="255"/>
      <c r="K219" s="255"/>
      <c r="L219" s="90"/>
      <c r="M219" s="85"/>
      <c r="N219" s="90"/>
    </row>
    <row r="220" spans="1:14" ht="12.75">
      <c r="A220" t="s">
        <v>558</v>
      </c>
      <c r="B220" s="81"/>
      <c r="C220" s="82"/>
      <c r="D220" s="82"/>
      <c r="E220" s="110"/>
      <c r="F220" s="110" t="s">
        <v>559</v>
      </c>
      <c r="G220" s="82">
        <v>57</v>
      </c>
      <c r="H220" s="81">
        <v>286706.45</v>
      </c>
      <c r="I220" s="82">
        <v>327</v>
      </c>
      <c r="J220" s="255"/>
      <c r="K220" s="255"/>
      <c r="L220" s="90"/>
      <c r="M220" s="85"/>
      <c r="N220" s="90"/>
    </row>
    <row r="221" spans="1:14" ht="12.75">
      <c r="A221" t="s">
        <v>346</v>
      </c>
      <c r="B221" s="81"/>
      <c r="C221" s="110"/>
      <c r="D221" s="110"/>
      <c r="E221" s="110"/>
      <c r="F221" s="110" t="s">
        <v>346</v>
      </c>
      <c r="G221" s="255">
        <f>G222+G223</f>
        <v>593</v>
      </c>
      <c r="H221" s="197">
        <f>H222+H223</f>
        <v>130047.43000000001</v>
      </c>
      <c r="I221" s="255">
        <f>I222+I223</f>
        <v>1915</v>
      </c>
      <c r="J221" s="255"/>
      <c r="K221" s="255"/>
      <c r="L221" s="90"/>
      <c r="M221" s="85"/>
      <c r="N221" s="90"/>
    </row>
    <row r="222" spans="1:14" ht="12.75">
      <c r="A222" t="s">
        <v>556</v>
      </c>
      <c r="B222" s="288"/>
      <c r="C222" s="110"/>
      <c r="D222" s="110"/>
      <c r="E222" s="110"/>
      <c r="F222" s="110" t="s">
        <v>557</v>
      </c>
      <c r="G222" s="82">
        <v>514</v>
      </c>
      <c r="H222" s="81">
        <v>104923.16</v>
      </c>
      <c r="I222" s="82">
        <v>1606</v>
      </c>
      <c r="J222" s="255"/>
      <c r="K222" s="255"/>
      <c r="L222" s="327"/>
      <c r="M222" s="260"/>
      <c r="N222" s="327"/>
    </row>
    <row r="223" spans="1:14" ht="12.75">
      <c r="A223" s="5" t="s">
        <v>558</v>
      </c>
      <c r="B223" s="337"/>
      <c r="C223" s="278"/>
      <c r="D223" s="278"/>
      <c r="E223" s="278"/>
      <c r="F223" s="278" t="s">
        <v>560</v>
      </c>
      <c r="G223" s="238">
        <v>79</v>
      </c>
      <c r="H223" s="251">
        <v>25124.27</v>
      </c>
      <c r="I223" s="238">
        <v>309</v>
      </c>
      <c r="J223" s="255"/>
      <c r="K223" s="255"/>
      <c r="L223" s="90"/>
      <c r="M223" s="85"/>
      <c r="N223" s="90"/>
    </row>
    <row r="224" spans="2:14" ht="12.75">
      <c r="B224" s="288"/>
      <c r="C224" s="288"/>
      <c r="D224" s="288"/>
      <c r="E224" s="288"/>
      <c r="F224" s="288"/>
      <c r="G224" s="81"/>
      <c r="H224" s="81"/>
      <c r="I224" s="81"/>
      <c r="J224" s="255"/>
      <c r="K224" s="255"/>
      <c r="L224" s="90"/>
      <c r="M224" s="85"/>
      <c r="N224" s="90"/>
    </row>
    <row r="225" spans="1:14" ht="12.75">
      <c r="A225" s="242"/>
      <c r="B225" s="299"/>
      <c r="C225" s="299"/>
      <c r="D225" s="299"/>
      <c r="E225" s="242"/>
      <c r="F225" s="242"/>
      <c r="G225" s="242"/>
      <c r="H225" s="398"/>
      <c r="I225" s="255"/>
      <c r="J225" s="90"/>
      <c r="K225" s="327"/>
      <c r="L225" s="90"/>
      <c r="M225" s="85"/>
      <c r="N225" s="90"/>
    </row>
    <row r="226" spans="1:14" ht="12.75">
      <c r="A226" s="259"/>
      <c r="B226" s="259"/>
      <c r="C226" s="259"/>
      <c r="D226" s="259"/>
      <c r="E226" s="259"/>
      <c r="F226" s="399"/>
      <c r="G226" s="259"/>
      <c r="H226" s="300"/>
      <c r="I226" s="110"/>
      <c r="J226" s="327"/>
      <c r="K226" s="90"/>
      <c r="L226" s="327"/>
      <c r="M226" s="260"/>
      <c r="N226" s="327"/>
    </row>
    <row r="227" spans="1:14" ht="12.75">
      <c r="A227" s="360" t="s">
        <v>490</v>
      </c>
      <c r="B227" s="383"/>
      <c r="C227" s="324"/>
      <c r="D227" s="424" t="s">
        <v>599</v>
      </c>
      <c r="E227" s="400"/>
      <c r="F227" s="383"/>
      <c r="G227" s="383"/>
      <c r="H227" s="401"/>
      <c r="I227" s="90"/>
      <c r="J227" s="327"/>
      <c r="K227" s="90"/>
      <c r="L227" s="327"/>
      <c r="M227" s="260"/>
      <c r="N227" s="327"/>
    </row>
    <row r="228" spans="1:14" ht="12.75">
      <c r="A228" s="240"/>
      <c r="B228" s="286"/>
      <c r="C228" s="286"/>
      <c r="D228" s="286"/>
      <c r="E228" s="286"/>
      <c r="F228" s="286"/>
      <c r="G228" s="286"/>
      <c r="H228" s="301"/>
      <c r="I228" s="327"/>
      <c r="J228" s="327"/>
      <c r="K228" s="90"/>
      <c r="L228" s="327"/>
      <c r="M228" s="260"/>
      <c r="N228" s="327"/>
    </row>
    <row r="229" spans="1:14" ht="12.75">
      <c r="A229" t="s">
        <v>491</v>
      </c>
      <c r="B229" s="85" t="s">
        <v>492</v>
      </c>
      <c r="C229" s="85" t="s">
        <v>493</v>
      </c>
      <c r="D229" s="85" t="s">
        <v>494</v>
      </c>
      <c r="E229" s="85" t="s">
        <v>495</v>
      </c>
      <c r="F229" s="85" t="s">
        <v>496</v>
      </c>
      <c r="G229" s="85" t="s">
        <v>497</v>
      </c>
      <c r="H229" s="302" t="s">
        <v>498</v>
      </c>
      <c r="I229" s="90"/>
      <c r="J229" s="327"/>
      <c r="K229" s="90"/>
      <c r="L229" s="327"/>
      <c r="M229" s="260"/>
      <c r="N229" s="327"/>
    </row>
    <row r="230" spans="1:14" ht="12.75">
      <c r="A230" s="242"/>
      <c r="B230" s="238"/>
      <c r="C230" s="238"/>
      <c r="D230" s="238"/>
      <c r="E230" s="238"/>
      <c r="F230" s="238" t="s">
        <v>562</v>
      </c>
      <c r="G230" s="238"/>
      <c r="H230" s="279"/>
      <c r="I230" s="90"/>
      <c r="J230" s="327"/>
      <c r="K230" s="90"/>
      <c r="L230" s="327"/>
      <c r="M230" s="260"/>
      <c r="N230" s="327"/>
    </row>
    <row r="231" spans="1:14" ht="12.75">
      <c r="A231" s="199" t="s">
        <v>71</v>
      </c>
      <c r="B231" s="245">
        <v>2</v>
      </c>
      <c r="C231" s="245">
        <v>3</v>
      </c>
      <c r="D231" s="245">
        <v>4</v>
      </c>
      <c r="E231" s="245">
        <v>5</v>
      </c>
      <c r="F231" s="245">
        <v>6</v>
      </c>
      <c r="G231" s="245">
        <v>7</v>
      </c>
      <c r="H231" s="245">
        <v>8</v>
      </c>
      <c r="I231" s="90"/>
      <c r="J231" s="327"/>
      <c r="K231" s="90"/>
      <c r="L231" s="327"/>
      <c r="M231" s="260"/>
      <c r="N231" s="327"/>
    </row>
    <row r="232" spans="1:14" ht="12.75">
      <c r="A232" s="257"/>
      <c r="B232" s="402"/>
      <c r="C232" s="402"/>
      <c r="D232" s="402"/>
      <c r="E232" s="402"/>
      <c r="F232" s="402"/>
      <c r="G232" s="371"/>
      <c r="H232" s="376"/>
      <c r="I232" s="90"/>
      <c r="J232" s="327"/>
      <c r="K232" s="90"/>
      <c r="L232" s="327"/>
      <c r="M232" s="260"/>
      <c r="N232" s="327"/>
    </row>
    <row r="233" spans="1:14" ht="12.75">
      <c r="A233" s="110" t="s">
        <v>499</v>
      </c>
      <c r="B233" s="258">
        <v>17104.59</v>
      </c>
      <c r="C233" s="258">
        <v>17104.59</v>
      </c>
      <c r="D233" s="258">
        <v>16863.38</v>
      </c>
      <c r="E233" s="258">
        <v>16907.11</v>
      </c>
      <c r="F233" s="258">
        <v>17243.16</v>
      </c>
      <c r="G233" s="258">
        <v>-336.05</v>
      </c>
      <c r="H233" s="258">
        <v>-1.95</v>
      </c>
      <c r="I233" s="339"/>
      <c r="J233" s="327"/>
      <c r="K233" s="90"/>
      <c r="L233" s="327"/>
      <c r="M233" s="260"/>
      <c r="N233" s="327"/>
    </row>
    <row r="234" spans="1:14" ht="12.75">
      <c r="A234" s="110" t="s">
        <v>500</v>
      </c>
      <c r="B234" s="258">
        <v>7128.88</v>
      </c>
      <c r="C234" s="258">
        <v>7138.47</v>
      </c>
      <c r="D234" s="258">
        <v>7040.4</v>
      </c>
      <c r="E234" s="258">
        <v>7049.25</v>
      </c>
      <c r="F234" s="258">
        <v>7148.05</v>
      </c>
      <c r="G234" s="258">
        <v>-98.8</v>
      </c>
      <c r="H234" s="258">
        <v>-1.38</v>
      </c>
      <c r="I234" s="339"/>
      <c r="J234" s="327"/>
      <c r="K234" s="90"/>
      <c r="L234" s="327"/>
      <c r="M234" s="260"/>
      <c r="N234" s="327"/>
    </row>
    <row r="235" spans="1:14" ht="12.75">
      <c r="A235" s="110" t="s">
        <v>501</v>
      </c>
      <c r="B235" s="258">
        <v>8770.8</v>
      </c>
      <c r="C235" s="258">
        <v>8801.12</v>
      </c>
      <c r="D235" s="258">
        <v>8654.19</v>
      </c>
      <c r="E235" s="258">
        <v>8663.84</v>
      </c>
      <c r="F235" s="258">
        <v>8788.98</v>
      </c>
      <c r="G235" s="258">
        <v>-125.14</v>
      </c>
      <c r="H235" s="258">
        <v>-1.42</v>
      </c>
      <c r="I235" s="339"/>
      <c r="J235" s="327"/>
      <c r="K235" s="90"/>
      <c r="L235" s="327"/>
      <c r="M235" s="260"/>
      <c r="N235" s="327"/>
    </row>
    <row r="236" spans="1:14" ht="12.75">
      <c r="A236" s="110" t="s">
        <v>502</v>
      </c>
      <c r="B236" s="258">
        <v>9089.85</v>
      </c>
      <c r="C236" s="258">
        <v>9089.85</v>
      </c>
      <c r="D236" s="258">
        <v>8953.99</v>
      </c>
      <c r="E236" s="258">
        <v>8978.6</v>
      </c>
      <c r="F236" s="258">
        <v>9159.07</v>
      </c>
      <c r="G236" s="258">
        <v>-180.47</v>
      </c>
      <c r="H236" s="258">
        <v>-1.97</v>
      </c>
      <c r="I236" s="339"/>
      <c r="J236" s="327"/>
      <c r="K236" s="90"/>
      <c r="L236" s="327"/>
      <c r="M236" s="260"/>
      <c r="N236" s="327"/>
    </row>
    <row r="237" spans="1:14" ht="12.75">
      <c r="A237" s="110" t="s">
        <v>503</v>
      </c>
      <c r="B237" s="258">
        <v>2136.77</v>
      </c>
      <c r="C237" s="258">
        <v>2136.77</v>
      </c>
      <c r="D237" s="258">
        <v>2104.87</v>
      </c>
      <c r="E237" s="258">
        <v>2110.05</v>
      </c>
      <c r="F237" s="258">
        <v>2151.25</v>
      </c>
      <c r="G237" s="258">
        <v>-41.2</v>
      </c>
      <c r="H237" s="258">
        <v>-1.92</v>
      </c>
      <c r="I237" s="339"/>
      <c r="J237" s="327"/>
      <c r="K237" s="90"/>
      <c r="L237" s="327"/>
      <c r="M237" s="260"/>
      <c r="N237" s="327"/>
    </row>
    <row r="238" spans="1:14" ht="12.75">
      <c r="A238" s="110" t="s">
        <v>504</v>
      </c>
      <c r="B238" s="258">
        <v>6828.51</v>
      </c>
      <c r="C238" s="258">
        <v>6828.51</v>
      </c>
      <c r="D238" s="258">
        <v>6730.73</v>
      </c>
      <c r="E238" s="258">
        <v>6745.76</v>
      </c>
      <c r="F238" s="258">
        <v>6872.6</v>
      </c>
      <c r="G238" s="258">
        <v>-126.84</v>
      </c>
      <c r="H238" s="258">
        <v>-1.85</v>
      </c>
      <c r="I238" s="339"/>
      <c r="J238" s="327"/>
      <c r="K238" s="90"/>
      <c r="L238" s="327"/>
      <c r="M238" s="260"/>
      <c r="N238" s="327"/>
    </row>
    <row r="239" spans="1:14" ht="12.75">
      <c r="A239" s="340" t="s">
        <v>505</v>
      </c>
      <c r="B239" s="258"/>
      <c r="C239" s="258"/>
      <c r="D239" s="258"/>
      <c r="E239" s="258"/>
      <c r="F239" s="258"/>
      <c r="G239" s="258"/>
      <c r="H239" s="258"/>
      <c r="I239" s="339"/>
      <c r="J239" s="327"/>
      <c r="K239" s="90"/>
      <c r="L239" s="327"/>
      <c r="M239" s="260"/>
      <c r="N239" s="327"/>
    </row>
    <row r="240" spans="1:14" ht="12.75">
      <c r="A240" s="110" t="s">
        <v>509</v>
      </c>
      <c r="B240" s="258">
        <v>4220.7</v>
      </c>
      <c r="C240" s="258">
        <v>4243.96</v>
      </c>
      <c r="D240" s="258">
        <v>4188.9</v>
      </c>
      <c r="E240" s="258">
        <v>4228.08</v>
      </c>
      <c r="F240" s="258">
        <v>4245.69</v>
      </c>
      <c r="G240" s="258">
        <v>-17.61</v>
      </c>
      <c r="H240" s="258">
        <v>-0.41</v>
      </c>
      <c r="I240" s="410"/>
      <c r="L240" s="327"/>
      <c r="M240" s="260"/>
      <c r="N240" s="327"/>
    </row>
    <row r="241" spans="1:14" ht="12.75">
      <c r="A241" s="110" t="s">
        <v>516</v>
      </c>
      <c r="B241" s="258">
        <v>4432.45</v>
      </c>
      <c r="C241" s="258">
        <v>4497.61</v>
      </c>
      <c r="D241" s="258">
        <v>4402.18</v>
      </c>
      <c r="E241" s="258">
        <v>4418.23</v>
      </c>
      <c r="F241" s="258">
        <v>4453.35</v>
      </c>
      <c r="G241" s="258">
        <v>-35.12</v>
      </c>
      <c r="H241" s="258">
        <v>-0.79</v>
      </c>
      <c r="I241" s="410"/>
      <c r="L241" s="327"/>
      <c r="M241" s="260"/>
      <c r="N241" s="327"/>
    </row>
    <row r="242" spans="1:14" ht="12.75">
      <c r="A242" s="110" t="s">
        <v>513</v>
      </c>
      <c r="B242" s="258">
        <v>7691.88</v>
      </c>
      <c r="C242" s="258">
        <v>7711.38</v>
      </c>
      <c r="D242" s="258">
        <v>7606.16</v>
      </c>
      <c r="E242" s="258">
        <v>7653.82</v>
      </c>
      <c r="F242" s="258">
        <v>7726.71</v>
      </c>
      <c r="G242" s="258">
        <v>-72.89</v>
      </c>
      <c r="H242" s="258">
        <v>-0.94</v>
      </c>
      <c r="I242" s="410"/>
      <c r="L242" s="327"/>
      <c r="M242" s="260"/>
      <c r="N242" s="327"/>
    </row>
    <row r="243" spans="1:14" ht="12.75">
      <c r="A243" s="110" t="s">
        <v>507</v>
      </c>
      <c r="B243" s="258">
        <v>4642.66</v>
      </c>
      <c r="C243" s="258">
        <v>4695.87</v>
      </c>
      <c r="D243" s="258">
        <v>4588.93</v>
      </c>
      <c r="E243" s="258">
        <v>4632.7</v>
      </c>
      <c r="F243" s="258">
        <v>4681.2</v>
      </c>
      <c r="G243" s="258">
        <v>-48.5</v>
      </c>
      <c r="H243" s="258">
        <v>-1.04</v>
      </c>
      <c r="I243" s="410"/>
      <c r="L243" s="327"/>
      <c r="M243" s="260"/>
      <c r="N243" s="327"/>
    </row>
    <row r="244" spans="1:14" ht="12.75">
      <c r="A244" s="110" t="s">
        <v>514</v>
      </c>
      <c r="B244" s="258">
        <v>3514.8</v>
      </c>
      <c r="C244" s="258">
        <v>3534.74</v>
      </c>
      <c r="D244" s="258">
        <v>3477.38</v>
      </c>
      <c r="E244" s="258">
        <v>3489.01</v>
      </c>
      <c r="F244" s="258">
        <v>3532.33</v>
      </c>
      <c r="G244" s="258">
        <v>-43.32</v>
      </c>
      <c r="H244" s="258">
        <v>-1.23</v>
      </c>
      <c r="I244" s="410"/>
      <c r="L244" s="327"/>
      <c r="M244" s="260"/>
      <c r="N244" s="327"/>
    </row>
    <row r="245" spans="1:14" ht="12.75">
      <c r="A245" s="110" t="s">
        <v>517</v>
      </c>
      <c r="B245" s="258">
        <v>17165.34</v>
      </c>
      <c r="C245" s="258">
        <v>17248.69</v>
      </c>
      <c r="D245" s="258">
        <v>17002.6</v>
      </c>
      <c r="E245" s="258">
        <v>17152.95</v>
      </c>
      <c r="F245" s="258">
        <v>17390.28</v>
      </c>
      <c r="G245" s="258">
        <v>-237.33</v>
      </c>
      <c r="H245" s="258">
        <v>-1.36</v>
      </c>
      <c r="I245" s="410"/>
      <c r="L245" s="327"/>
      <c r="M245" s="260"/>
      <c r="N245" s="327"/>
    </row>
    <row r="246" spans="1:14" ht="12.75">
      <c r="A246" s="110" t="s">
        <v>512</v>
      </c>
      <c r="B246" s="258">
        <v>2478.47</v>
      </c>
      <c r="C246" s="258">
        <v>2478.47</v>
      </c>
      <c r="D246" s="258">
        <v>2422.24</v>
      </c>
      <c r="E246" s="258">
        <v>2440.04</v>
      </c>
      <c r="F246" s="258">
        <v>2483.31</v>
      </c>
      <c r="G246" s="258">
        <v>-43.27</v>
      </c>
      <c r="H246" s="258">
        <v>-1.74</v>
      </c>
      <c r="I246" s="410"/>
      <c r="L246" s="327"/>
      <c r="M246" s="260"/>
      <c r="N246" s="327"/>
    </row>
    <row r="247" spans="1:14" ht="12.75">
      <c r="A247" s="110" t="s">
        <v>515</v>
      </c>
      <c r="B247" s="258">
        <v>11338.17</v>
      </c>
      <c r="C247" s="258">
        <v>11341.22</v>
      </c>
      <c r="D247" s="258">
        <v>11146.6</v>
      </c>
      <c r="E247" s="258">
        <v>11216.54</v>
      </c>
      <c r="F247" s="258">
        <v>11432.8</v>
      </c>
      <c r="G247" s="258">
        <v>-216.26</v>
      </c>
      <c r="H247" s="258">
        <v>-1.89</v>
      </c>
      <c r="I247" s="410"/>
      <c r="L247" s="327"/>
      <c r="M247" s="260"/>
      <c r="N247" s="327"/>
    </row>
    <row r="248" spans="1:14" ht="12.75">
      <c r="A248" s="110" t="s">
        <v>189</v>
      </c>
      <c r="B248" s="258">
        <v>4888.65</v>
      </c>
      <c r="C248" s="258">
        <v>4888.65</v>
      </c>
      <c r="D248" s="258">
        <v>4667.55</v>
      </c>
      <c r="E248" s="258">
        <v>4684.83</v>
      </c>
      <c r="F248" s="258">
        <v>4782.9</v>
      </c>
      <c r="G248" s="258">
        <v>-98.07</v>
      </c>
      <c r="H248" s="258">
        <v>-2.05</v>
      </c>
      <c r="I248" s="410"/>
      <c r="L248" s="327"/>
      <c r="M248" s="260"/>
      <c r="N248" s="327"/>
    </row>
    <row r="249" spans="1:14" ht="12.75">
      <c r="A249" s="110" t="s">
        <v>508</v>
      </c>
      <c r="B249" s="258">
        <v>3276.87</v>
      </c>
      <c r="C249" s="258">
        <v>3276.87</v>
      </c>
      <c r="D249" s="258">
        <v>3225.1</v>
      </c>
      <c r="E249" s="258">
        <v>3232.82</v>
      </c>
      <c r="F249" s="258">
        <v>3302.92</v>
      </c>
      <c r="G249" s="258">
        <v>-70.1</v>
      </c>
      <c r="H249" s="258">
        <v>-2.12</v>
      </c>
      <c r="I249" s="410"/>
      <c r="L249" s="327"/>
      <c r="M249" s="260"/>
      <c r="N249" s="327"/>
    </row>
    <row r="250" spans="1:14" ht="12.75">
      <c r="A250" s="110" t="s">
        <v>511</v>
      </c>
      <c r="B250" s="258">
        <v>13531.92</v>
      </c>
      <c r="C250" s="258">
        <v>13531.92</v>
      </c>
      <c r="D250" s="258">
        <v>13316.54</v>
      </c>
      <c r="E250" s="258">
        <v>13341.91</v>
      </c>
      <c r="F250" s="258">
        <v>13670.08</v>
      </c>
      <c r="G250" s="258">
        <v>-328.17</v>
      </c>
      <c r="H250" s="258">
        <v>-2.4</v>
      </c>
      <c r="I250" s="410"/>
      <c r="L250" s="327"/>
      <c r="M250" s="260"/>
      <c r="N250" s="327"/>
    </row>
    <row r="251" spans="1:14" ht="12.75">
      <c r="A251" s="110" t="s">
        <v>506</v>
      </c>
      <c r="B251" s="258">
        <v>7808.9</v>
      </c>
      <c r="C251" s="258">
        <v>7822.33</v>
      </c>
      <c r="D251" s="258">
        <v>7670.96</v>
      </c>
      <c r="E251" s="258">
        <v>7693.34</v>
      </c>
      <c r="F251" s="258">
        <v>7904.88</v>
      </c>
      <c r="G251" s="258">
        <v>-211.54</v>
      </c>
      <c r="H251" s="258">
        <v>-2.68</v>
      </c>
      <c r="I251" s="410"/>
      <c r="L251" s="327"/>
      <c r="M251" s="260"/>
      <c r="N251" s="327"/>
    </row>
    <row r="252" spans="1:14" ht="12.75">
      <c r="A252" s="110" t="s">
        <v>510</v>
      </c>
      <c r="B252" s="258">
        <v>8541.93</v>
      </c>
      <c r="C252" s="258">
        <v>8541.93</v>
      </c>
      <c r="D252" s="258">
        <v>8368.57</v>
      </c>
      <c r="E252" s="258">
        <v>8375.89</v>
      </c>
      <c r="F252" s="258">
        <v>8639.9</v>
      </c>
      <c r="G252" s="258">
        <v>-264.01</v>
      </c>
      <c r="H252" s="258">
        <v>-3.06</v>
      </c>
      <c r="I252" s="410"/>
      <c r="L252" s="327"/>
      <c r="M252" s="260"/>
      <c r="N252" s="327"/>
    </row>
    <row r="253" spans="1:14" ht="12.75" customHeight="1">
      <c r="A253" s="340" t="s">
        <v>518</v>
      </c>
      <c r="B253" s="258"/>
      <c r="C253" s="258"/>
      <c r="D253" s="258"/>
      <c r="E253" s="258"/>
      <c r="F253" s="258"/>
      <c r="G253" s="258"/>
      <c r="H253" s="258"/>
      <c r="I253" s="339"/>
      <c r="J253" s="327"/>
      <c r="K253" s="90"/>
      <c r="L253" s="327"/>
      <c r="M253" s="260"/>
      <c r="N253" s="327"/>
    </row>
    <row r="254" spans="1:14" ht="12.75">
      <c r="A254" s="110" t="s">
        <v>519</v>
      </c>
      <c r="B254" s="258">
        <v>3279.51</v>
      </c>
      <c r="C254" s="258">
        <v>3279.51</v>
      </c>
      <c r="D254" s="258">
        <v>3209.28</v>
      </c>
      <c r="E254" s="258">
        <v>3225.07</v>
      </c>
      <c r="F254" s="258">
        <v>3309.94</v>
      </c>
      <c r="G254" s="258">
        <v>-84.87</v>
      </c>
      <c r="H254" s="258">
        <v>-2.56</v>
      </c>
      <c r="I254" s="339"/>
      <c r="J254" s="327"/>
      <c r="K254" s="90"/>
      <c r="L254" s="327"/>
      <c r="M254" s="260"/>
      <c r="N254" s="327"/>
    </row>
    <row r="255" spans="1:14" ht="12.75">
      <c r="A255" s="110" t="s">
        <v>520</v>
      </c>
      <c r="B255" s="258">
        <v>2196.04</v>
      </c>
      <c r="C255" s="258">
        <v>2196.04</v>
      </c>
      <c r="D255" s="258">
        <v>2146.06</v>
      </c>
      <c r="E255" s="258">
        <v>2158.07</v>
      </c>
      <c r="F255" s="258">
        <v>2215.35</v>
      </c>
      <c r="G255" s="258">
        <v>-57.28</v>
      </c>
      <c r="H255" s="258">
        <v>-2.59</v>
      </c>
      <c r="I255" s="339"/>
      <c r="J255" s="327"/>
      <c r="K255" s="90"/>
      <c r="L255" s="327"/>
      <c r="M255" s="260"/>
      <c r="N255" s="327"/>
    </row>
    <row r="256" spans="1:14" ht="12.75">
      <c r="A256" s="110" t="s">
        <v>521</v>
      </c>
      <c r="B256" s="258">
        <v>830.8</v>
      </c>
      <c r="C256" s="258">
        <v>830.8</v>
      </c>
      <c r="D256" s="258">
        <v>811.93</v>
      </c>
      <c r="E256" s="258">
        <v>816.22</v>
      </c>
      <c r="F256" s="258">
        <v>837.41</v>
      </c>
      <c r="G256" s="258">
        <v>-21.19</v>
      </c>
      <c r="H256" s="258">
        <v>-2.53</v>
      </c>
      <c r="I256" s="413"/>
      <c r="J256" s="327"/>
      <c r="K256" s="90"/>
      <c r="L256" s="327"/>
      <c r="M256" s="260"/>
      <c r="N256" s="327"/>
    </row>
    <row r="257" spans="1:14" ht="12.75">
      <c r="A257" s="255"/>
      <c r="B257" s="303"/>
      <c r="C257" s="303"/>
      <c r="D257" s="303"/>
      <c r="E257" s="303"/>
      <c r="F257" s="303"/>
      <c r="G257" s="304"/>
      <c r="H257" s="276"/>
      <c r="I257" s="327"/>
      <c r="J257" s="327"/>
      <c r="K257" s="90"/>
      <c r="L257" s="327"/>
      <c r="M257" s="260"/>
      <c r="N257" s="327"/>
    </row>
    <row r="258" spans="1:14" ht="12.75">
      <c r="A258" s="403" t="s">
        <v>522</v>
      </c>
      <c r="B258" s="404"/>
      <c r="C258" s="404"/>
      <c r="D258" s="404"/>
      <c r="E258" s="404"/>
      <c r="F258" s="404"/>
      <c r="G258" s="405"/>
      <c r="H258" s="406"/>
      <c r="I258" s="327"/>
      <c r="J258" s="327"/>
      <c r="K258" s="90"/>
      <c r="L258" s="327"/>
      <c r="M258" s="260"/>
      <c r="N258" s="327"/>
    </row>
    <row r="259" spans="1:14" ht="12.75">
      <c r="A259" t="s">
        <v>523</v>
      </c>
      <c r="B259" s="407"/>
      <c r="C259" s="407"/>
      <c r="D259" s="407"/>
      <c r="E259" s="407"/>
      <c r="F259" s="407"/>
      <c r="G259" s="326"/>
      <c r="H259" s="408"/>
      <c r="I259" s="327"/>
      <c r="J259" s="327"/>
      <c r="K259" s="90"/>
      <c r="L259" s="327"/>
      <c r="M259" s="260"/>
      <c r="N259" s="327"/>
    </row>
    <row r="260" spans="1:14" ht="12.75">
      <c r="A260" s="409" t="s">
        <v>524</v>
      </c>
      <c r="B260" s="407"/>
      <c r="C260" s="407"/>
      <c r="D260" s="407"/>
      <c r="E260" s="407"/>
      <c r="F260" s="407"/>
      <c r="G260" s="326"/>
      <c r="H260" s="408"/>
      <c r="I260" s="327"/>
      <c r="J260" s="327"/>
      <c r="K260" s="90"/>
      <c r="L260" s="327"/>
      <c r="M260" s="260"/>
      <c r="N260" s="327"/>
    </row>
    <row r="261" spans="1:14" ht="12.75">
      <c r="A261" t="s">
        <v>525</v>
      </c>
      <c r="B261" s="242"/>
      <c r="C261" s="242"/>
      <c r="D261" s="242"/>
      <c r="E261" s="242"/>
      <c r="F261" s="242"/>
      <c r="G261" s="242"/>
      <c r="H261" s="398"/>
      <c r="I261" s="83"/>
      <c r="J261" s="327"/>
      <c r="K261" s="90"/>
      <c r="L261" s="327"/>
      <c r="M261" s="260"/>
      <c r="N261" s="327"/>
    </row>
    <row r="262" spans="1:14" ht="12.75">
      <c r="A262" s="121"/>
      <c r="F262" s="242"/>
      <c r="G262" s="242"/>
      <c r="H262" s="398"/>
      <c r="I262" s="255"/>
      <c r="J262" s="327"/>
      <c r="K262" s="90"/>
      <c r="L262" s="327"/>
      <c r="M262" s="260"/>
      <c r="N262" s="327"/>
    </row>
    <row r="263" spans="1:14" ht="12.75">
      <c r="A263" s="74" t="s">
        <v>526</v>
      </c>
      <c r="B263" s="383"/>
      <c r="C263" s="324"/>
      <c r="D263" s="424" t="s">
        <v>599</v>
      </c>
      <c r="E263" s="383"/>
      <c r="F263" s="242"/>
      <c r="G263" s="242"/>
      <c r="H263" s="398"/>
      <c r="I263" s="255"/>
      <c r="J263" s="327"/>
      <c r="K263" s="90"/>
      <c r="L263" s="327"/>
      <c r="M263" s="260"/>
      <c r="N263" s="327"/>
    </row>
    <row r="264" spans="1:14" ht="12.75">
      <c r="A264" s="305" t="s">
        <v>600</v>
      </c>
      <c r="H264" s="410"/>
      <c r="I264" s="306"/>
      <c r="J264" s="327"/>
      <c r="K264" s="90"/>
      <c r="L264" s="327"/>
      <c r="M264" s="260"/>
      <c r="N264" s="327"/>
    </row>
    <row r="265" spans="1:14" ht="12.75">
      <c r="A265" s="110" t="s">
        <v>601</v>
      </c>
      <c r="B265" s="307"/>
      <c r="C265" s="307"/>
      <c r="D265" s="307"/>
      <c r="E265" s="307"/>
      <c r="F265" s="307"/>
      <c r="G265" s="307"/>
      <c r="H265" s="308"/>
      <c r="I265" s="306"/>
      <c r="J265" s="327"/>
      <c r="K265" s="90"/>
      <c r="L265" s="327"/>
      <c r="M265" s="260"/>
      <c r="N265" s="327"/>
    </row>
    <row r="266" spans="1:14" ht="12.75">
      <c r="A266" s="411" t="s">
        <v>602</v>
      </c>
      <c r="B266" s="307"/>
      <c r="C266" s="307"/>
      <c r="D266" s="307"/>
      <c r="E266" s="307"/>
      <c r="F266" s="307"/>
      <c r="G266" s="307"/>
      <c r="H266" s="308"/>
      <c r="I266" s="306"/>
      <c r="J266" s="327"/>
      <c r="K266" s="90"/>
      <c r="L266" s="327"/>
      <c r="M266" s="260"/>
      <c r="N266" s="327"/>
    </row>
    <row r="267" spans="1:14" ht="12.75">
      <c r="A267" s="352" t="s">
        <v>527</v>
      </c>
      <c r="B267" s="430">
        <v>13532.61</v>
      </c>
      <c r="C267" s="255"/>
      <c r="D267" s="374"/>
      <c r="E267" s="110"/>
      <c r="F267" s="110"/>
      <c r="G267" s="110" t="s">
        <v>563</v>
      </c>
      <c r="H267" s="309"/>
      <c r="I267" s="110"/>
      <c r="J267" s="327"/>
      <c r="K267" s="90"/>
      <c r="L267" s="327"/>
      <c r="M267" s="260"/>
      <c r="N267" s="327"/>
    </row>
    <row r="268" spans="1:14" ht="12.75">
      <c r="A268" s="352" t="s">
        <v>528</v>
      </c>
      <c r="B268" s="430">
        <v>6454.33</v>
      </c>
      <c r="C268" s="255"/>
      <c r="D268" s="374"/>
      <c r="E268" s="374"/>
      <c r="F268" s="374"/>
      <c r="G268" s="374"/>
      <c r="H268" s="412"/>
      <c r="I268" s="374"/>
      <c r="J268" s="327"/>
      <c r="K268" s="90"/>
      <c r="L268" s="327"/>
      <c r="M268" s="260"/>
      <c r="N268" s="327"/>
    </row>
    <row r="269" spans="1:14" ht="12.75">
      <c r="A269" s="352" t="s">
        <v>529</v>
      </c>
      <c r="B269" s="430">
        <v>5595251</v>
      </c>
      <c r="C269" s="255"/>
      <c r="D269" s="374"/>
      <c r="E269" s="374"/>
      <c r="F269" s="374"/>
      <c r="G269" s="374"/>
      <c r="H269" s="412"/>
      <c r="I269" s="374"/>
      <c r="J269" s="327"/>
      <c r="K269" s="90"/>
      <c r="L269" s="327"/>
      <c r="M269" s="260"/>
      <c r="N269" s="327"/>
    </row>
    <row r="270" spans="1:14" ht="12.75">
      <c r="A270" s="357" t="s">
        <v>530</v>
      </c>
      <c r="B270" s="430">
        <v>5346871</v>
      </c>
      <c r="C270" s="374"/>
      <c r="D270" s="374"/>
      <c r="E270" s="374"/>
      <c r="F270" s="374"/>
      <c r="G270" s="374"/>
      <c r="H270" s="412"/>
      <c r="I270" s="374"/>
      <c r="J270" s="327"/>
      <c r="K270" s="90"/>
      <c r="L270" s="327"/>
      <c r="M270" s="260"/>
      <c r="N270" s="327"/>
    </row>
    <row r="271" spans="1:14" ht="12.75">
      <c r="A271" s="414"/>
      <c r="B271" s="285"/>
      <c r="C271" s="415"/>
      <c r="D271" s="415"/>
      <c r="E271" s="415"/>
      <c r="F271" s="415"/>
      <c r="G271" s="415"/>
      <c r="H271" s="413"/>
      <c r="I271" s="90"/>
      <c r="J271" s="327"/>
      <c r="K271" s="90"/>
      <c r="L271" s="327"/>
      <c r="M271" s="260"/>
      <c r="N271" s="327"/>
    </row>
    <row r="272" spans="1:14" ht="12.75">
      <c r="A272" s="396" t="s">
        <v>491</v>
      </c>
      <c r="B272" s="397" t="s">
        <v>531</v>
      </c>
      <c r="C272" s="397" t="s">
        <v>492</v>
      </c>
      <c r="D272" s="397" t="s">
        <v>493</v>
      </c>
      <c r="E272" s="397" t="s">
        <v>494</v>
      </c>
      <c r="F272" s="397" t="s">
        <v>495</v>
      </c>
      <c r="G272" s="397" t="s">
        <v>532</v>
      </c>
      <c r="H272" s="416"/>
      <c r="I272" s="90"/>
      <c r="J272" s="327"/>
      <c r="K272" s="90"/>
      <c r="L272" s="327"/>
      <c r="M272" s="260"/>
      <c r="N272" s="327"/>
    </row>
    <row r="273" spans="1:14" ht="12.75">
      <c r="A273" s="381"/>
      <c r="B273" s="359"/>
      <c r="C273" s="359"/>
      <c r="D273" s="359"/>
      <c r="E273" s="359"/>
      <c r="F273" s="359"/>
      <c r="G273" s="359"/>
      <c r="H273" s="416"/>
      <c r="I273" s="90"/>
      <c r="J273" s="327"/>
      <c r="K273" s="90"/>
      <c r="L273" s="327"/>
      <c r="M273" s="260"/>
      <c r="N273" s="327"/>
    </row>
    <row r="274" spans="1:14" ht="12.75">
      <c r="A274" s="110" t="s">
        <v>533</v>
      </c>
      <c r="B274" s="258">
        <v>5117.65</v>
      </c>
      <c r="C274" s="258">
        <v>5117</v>
      </c>
      <c r="D274" s="258">
        <v>5118.9</v>
      </c>
      <c r="E274" s="258">
        <v>5010.7</v>
      </c>
      <c r="F274" s="258">
        <v>5025.45</v>
      </c>
      <c r="G274" s="258">
        <v>-92.2</v>
      </c>
      <c r="H274" s="110"/>
      <c r="I274" s="413"/>
      <c r="J274" s="327"/>
      <c r="K274" s="90"/>
      <c r="L274" s="327"/>
      <c r="M274" s="260"/>
      <c r="N274" s="327"/>
    </row>
    <row r="275" spans="1:14" ht="12.75">
      <c r="A275" s="110" t="s">
        <v>534</v>
      </c>
      <c r="B275" s="258">
        <v>4510.2</v>
      </c>
      <c r="C275" s="258">
        <v>4495.65</v>
      </c>
      <c r="D275" s="258">
        <v>4542.45</v>
      </c>
      <c r="E275" s="258">
        <v>4464</v>
      </c>
      <c r="F275" s="258">
        <v>4476.7</v>
      </c>
      <c r="G275" s="258">
        <v>-33.5</v>
      </c>
      <c r="H275" s="110"/>
      <c r="I275" s="413"/>
      <c r="J275" s="327"/>
      <c r="K275" s="90"/>
      <c r="L275" s="327"/>
      <c r="M275" s="260"/>
      <c r="N275" s="327"/>
    </row>
    <row r="276" spans="1:14" ht="12.75">
      <c r="A276" s="110" t="s">
        <v>535</v>
      </c>
      <c r="B276" s="258">
        <v>8895.3</v>
      </c>
      <c r="C276" s="258">
        <v>8858.6</v>
      </c>
      <c r="D276" s="258">
        <v>8858.6</v>
      </c>
      <c r="E276" s="258">
        <v>8684.85</v>
      </c>
      <c r="F276" s="258">
        <v>8705.1</v>
      </c>
      <c r="G276" s="258">
        <v>-190.2</v>
      </c>
      <c r="H276" s="110"/>
      <c r="I276" s="416"/>
      <c r="J276" s="327"/>
      <c r="K276" s="90"/>
      <c r="L276" s="327"/>
      <c r="M276" s="260"/>
      <c r="N276" s="327"/>
    </row>
    <row r="277" spans="1:14" ht="12.75">
      <c r="A277" s="110" t="s">
        <v>536</v>
      </c>
      <c r="B277" s="258">
        <v>4147</v>
      </c>
      <c r="C277" s="258">
        <v>4111.4</v>
      </c>
      <c r="D277" s="258">
        <v>4112.95</v>
      </c>
      <c r="E277" s="258">
        <v>4022.75</v>
      </c>
      <c r="F277" s="258">
        <v>4051</v>
      </c>
      <c r="G277" s="258">
        <v>-96</v>
      </c>
      <c r="H277" s="110"/>
      <c r="I277" s="413"/>
      <c r="J277" s="327"/>
      <c r="K277" s="90"/>
      <c r="L277" s="327"/>
      <c r="M277" s="260"/>
      <c r="N277" s="327"/>
    </row>
    <row r="278" spans="1:14" ht="12.75">
      <c r="A278" s="110" t="s">
        <v>537</v>
      </c>
      <c r="B278" s="258">
        <v>7374.25</v>
      </c>
      <c r="C278" s="258">
        <v>7283.6</v>
      </c>
      <c r="D278" s="258">
        <v>7288.65</v>
      </c>
      <c r="E278" s="258">
        <v>7132.3</v>
      </c>
      <c r="F278" s="258">
        <v>7147.3</v>
      </c>
      <c r="G278" s="258">
        <v>-226.95</v>
      </c>
      <c r="H278" s="110"/>
      <c r="I278" s="416"/>
      <c r="J278" s="327"/>
      <c r="K278" s="90"/>
      <c r="L278" s="327"/>
      <c r="M278" s="260"/>
      <c r="N278" s="327"/>
    </row>
    <row r="279" spans="1:14" ht="12.75">
      <c r="A279" s="110" t="s">
        <v>538</v>
      </c>
      <c r="B279" s="258">
        <v>6956.75</v>
      </c>
      <c r="C279" s="258">
        <v>6955.3</v>
      </c>
      <c r="D279" s="258">
        <v>6955.3</v>
      </c>
      <c r="E279" s="258">
        <v>6832.65</v>
      </c>
      <c r="F279" s="258">
        <v>6839.55</v>
      </c>
      <c r="G279" s="258">
        <v>-117.2</v>
      </c>
      <c r="H279" s="110"/>
      <c r="I279" s="413"/>
      <c r="J279" s="327"/>
      <c r="K279" s="90"/>
      <c r="L279" s="327"/>
      <c r="M279" s="260"/>
      <c r="N279" s="327"/>
    </row>
    <row r="280" spans="1:14" ht="12.75">
      <c r="A280" s="110" t="s">
        <v>539</v>
      </c>
      <c r="B280" s="276">
        <v>4174.6</v>
      </c>
      <c r="C280" s="276">
        <v>4166.55</v>
      </c>
      <c r="D280" s="276">
        <v>4166.55</v>
      </c>
      <c r="E280" s="276">
        <v>4090.85</v>
      </c>
      <c r="F280" s="276">
        <v>4099.85</v>
      </c>
      <c r="G280" s="276">
        <v>-74.75</v>
      </c>
      <c r="H280" s="110"/>
      <c r="I280" s="413"/>
      <c r="J280" s="327"/>
      <c r="K280" s="90"/>
      <c r="L280" s="327"/>
      <c r="M280" s="260"/>
      <c r="N280" s="327"/>
    </row>
    <row r="281" spans="1:14" ht="12.75">
      <c r="A281" s="110" t="s">
        <v>540</v>
      </c>
      <c r="B281" s="276">
        <v>4926.55</v>
      </c>
      <c r="C281" s="276">
        <v>4900.8</v>
      </c>
      <c r="D281" s="276">
        <v>4900.8</v>
      </c>
      <c r="E281" s="276">
        <v>4822.25</v>
      </c>
      <c r="F281" s="276">
        <v>4835.45</v>
      </c>
      <c r="G281" s="276">
        <v>-91.1</v>
      </c>
      <c r="H281" s="110"/>
      <c r="I281" s="255"/>
      <c r="J281" s="327"/>
      <c r="K281" s="90"/>
      <c r="L281" s="327"/>
      <c r="M281" s="260"/>
      <c r="N281" s="327"/>
    </row>
    <row r="282" spans="1:14" ht="12.75">
      <c r="A282" s="110" t="s">
        <v>541</v>
      </c>
      <c r="B282" s="276">
        <v>2769.05</v>
      </c>
      <c r="C282" s="276">
        <v>2763.5</v>
      </c>
      <c r="D282" s="276">
        <v>2763.5</v>
      </c>
      <c r="E282" s="276">
        <v>2709.35</v>
      </c>
      <c r="F282" s="276">
        <v>2716.5</v>
      </c>
      <c r="G282" s="276">
        <v>-52.55</v>
      </c>
      <c r="H282" s="110"/>
      <c r="I282" s="255"/>
      <c r="J282" s="327"/>
      <c r="K282" s="90"/>
      <c r="L282" s="327"/>
      <c r="M282" s="260"/>
      <c r="N282" s="327"/>
    </row>
    <row r="283" spans="1:14" ht="12.75">
      <c r="A283" s="278" t="s">
        <v>574</v>
      </c>
      <c r="B283" s="279">
        <v>27.86</v>
      </c>
      <c r="C283" s="279">
        <v>27.86</v>
      </c>
      <c r="D283" s="279">
        <v>35.79</v>
      </c>
      <c r="E283" s="279">
        <v>24.13</v>
      </c>
      <c r="F283" s="279">
        <v>34.86</v>
      </c>
      <c r="G283" s="279">
        <v>7</v>
      </c>
      <c r="H283" s="278"/>
      <c r="I283" s="242"/>
      <c r="J283" s="327"/>
      <c r="K283" s="90"/>
      <c r="L283" s="327"/>
      <c r="M283" s="260"/>
      <c r="N283" s="327"/>
    </row>
    <row r="284" spans="1:46" ht="12.75">
      <c r="A284" s="348" t="s">
        <v>542</v>
      </c>
      <c r="B284" s="276"/>
      <c r="C284" s="276"/>
      <c r="D284" s="276"/>
      <c r="E284" s="276"/>
      <c r="F284" s="276"/>
      <c r="G284" s="276"/>
      <c r="H284" s="110"/>
      <c r="I284" s="255"/>
      <c r="J284" s="83"/>
      <c r="K284" s="255"/>
      <c r="L284" s="83"/>
      <c r="M284" s="261"/>
      <c r="N284" s="83"/>
      <c r="O284" s="77"/>
      <c r="P284" s="77"/>
      <c r="Q284" s="77"/>
      <c r="R284" s="77"/>
      <c r="S284" s="77"/>
      <c r="T284" s="77"/>
      <c r="U284" s="77"/>
      <c r="V284" s="77"/>
      <c r="W284" s="77"/>
      <c r="X284" s="77"/>
      <c r="Y284" s="77"/>
      <c r="Z284" s="77"/>
      <c r="AA284" s="77"/>
      <c r="AB284" s="77"/>
      <c r="AC284" s="77"/>
      <c r="AD284" s="77"/>
      <c r="AE284" s="77"/>
      <c r="AF284" s="77"/>
      <c r="AG284" s="77"/>
      <c r="AH284" s="77"/>
      <c r="AI284" s="77"/>
      <c r="AJ284" s="77"/>
      <c r="AK284" s="77"/>
      <c r="AL284" s="77"/>
      <c r="AM284" s="77"/>
      <c r="AN284" s="77"/>
      <c r="AO284" s="77"/>
      <c r="AP284" s="77"/>
      <c r="AQ284" s="77"/>
      <c r="AR284" s="77"/>
      <c r="AS284" s="77"/>
      <c r="AT284" s="77"/>
    </row>
    <row r="285" spans="1:14" ht="12.75">
      <c r="A285" s="278"/>
      <c r="B285" s="279"/>
      <c r="C285" s="279"/>
      <c r="D285" s="279"/>
      <c r="E285" s="279"/>
      <c r="F285" s="279"/>
      <c r="G285" s="279"/>
      <c r="H285" s="278"/>
      <c r="I285" s="242"/>
      <c r="J285" s="327"/>
      <c r="K285" s="90"/>
      <c r="L285" s="327"/>
      <c r="M285" s="260"/>
      <c r="N285" s="327"/>
    </row>
    <row r="286" spans="1:14" ht="12.75">
      <c r="A286" s="74" t="s">
        <v>543</v>
      </c>
      <c r="B286" s="242"/>
      <c r="C286" s="417"/>
      <c r="D286" s="424" t="s">
        <v>599</v>
      </c>
      <c r="E286" s="391"/>
      <c r="F286" s="391"/>
      <c r="G286" s="391"/>
      <c r="H286" s="391"/>
      <c r="I286" s="391"/>
      <c r="J286" s="327"/>
      <c r="K286" s="90"/>
      <c r="L286" s="327"/>
      <c r="M286" s="260"/>
      <c r="N286" s="327"/>
    </row>
    <row r="287" spans="1:14" ht="12.75">
      <c r="A287" s="240"/>
      <c r="B287" s="286"/>
      <c r="C287" s="286"/>
      <c r="D287" s="286"/>
      <c r="E287" s="286"/>
      <c r="F287" s="286"/>
      <c r="G287" s="286"/>
      <c r="H287" s="278"/>
      <c r="I287" s="278"/>
      <c r="J287" s="327"/>
      <c r="K287" s="90"/>
      <c r="L287" s="327"/>
      <c r="M287" s="260"/>
      <c r="N287" s="327"/>
    </row>
    <row r="288" spans="1:14" ht="12.75">
      <c r="A288" s="77" t="s">
        <v>333</v>
      </c>
      <c r="B288" s="85" t="s">
        <v>544</v>
      </c>
      <c r="C288" s="280" t="s">
        <v>545</v>
      </c>
      <c r="D288" s="85" t="s">
        <v>546</v>
      </c>
      <c r="E288" s="90"/>
      <c r="F288" s="281" t="s">
        <v>547</v>
      </c>
      <c r="G288" s="85" t="s">
        <v>544</v>
      </c>
      <c r="H288" s="85" t="s">
        <v>548</v>
      </c>
      <c r="I288" s="85" t="s">
        <v>549</v>
      </c>
      <c r="J288" s="327"/>
      <c r="K288" s="90"/>
      <c r="L288" s="327"/>
      <c r="M288" s="260"/>
      <c r="N288" s="327"/>
    </row>
    <row r="289" spans="2:14" ht="12.75">
      <c r="B289" s="261" t="s">
        <v>550</v>
      </c>
      <c r="C289" s="103" t="s">
        <v>271</v>
      </c>
      <c r="D289" s="261" t="s">
        <v>550</v>
      </c>
      <c r="E289" s="255"/>
      <c r="F289" s="90"/>
      <c r="G289" s="282" t="s">
        <v>551</v>
      </c>
      <c r="H289" s="282" t="s">
        <v>552</v>
      </c>
      <c r="I289" s="283" t="s">
        <v>551</v>
      </c>
      <c r="J289" s="327"/>
      <c r="K289" s="90"/>
      <c r="L289" s="327"/>
      <c r="M289" s="260"/>
      <c r="N289" s="327"/>
    </row>
    <row r="290" spans="1:14" ht="12.75">
      <c r="A290" s="242"/>
      <c r="B290" s="82"/>
      <c r="C290" s="285" t="s">
        <v>553</v>
      </c>
      <c r="D290" s="82"/>
      <c r="E290" s="255"/>
      <c r="F290" s="242"/>
      <c r="G290" s="286"/>
      <c r="H290" s="278"/>
      <c r="I290" s="278"/>
      <c r="J290" s="327"/>
      <c r="K290" s="90"/>
      <c r="L290" s="327"/>
      <c r="M290" s="260"/>
      <c r="N290" s="327"/>
    </row>
    <row r="291" spans="1:14" ht="12.75">
      <c r="A291" s="75" t="s">
        <v>71</v>
      </c>
      <c r="B291" s="297">
        <v>2</v>
      </c>
      <c r="C291" s="297">
        <v>3</v>
      </c>
      <c r="D291" s="297">
        <v>4</v>
      </c>
      <c r="E291" s="383"/>
      <c r="F291" s="243">
        <v>5</v>
      </c>
      <c r="G291" s="363">
        <v>6</v>
      </c>
      <c r="H291" s="363">
        <v>7</v>
      </c>
      <c r="I291" s="363">
        <v>8</v>
      </c>
      <c r="J291" s="327"/>
      <c r="K291" s="90"/>
      <c r="L291" s="327"/>
      <c r="M291" s="260"/>
      <c r="N291" s="327"/>
    </row>
    <row r="292" spans="1:14" ht="12.75">
      <c r="A292" s="257"/>
      <c r="B292" s="297"/>
      <c r="C292" s="297"/>
      <c r="D292" s="297"/>
      <c r="E292" s="255"/>
      <c r="F292" s="257"/>
      <c r="G292" s="363"/>
      <c r="H292" s="418"/>
      <c r="I292" s="419"/>
      <c r="J292" s="327"/>
      <c r="K292" s="90"/>
      <c r="L292" s="327"/>
      <c r="M292" s="260"/>
      <c r="N292" s="327"/>
    </row>
    <row r="293" spans="1:14" ht="12.75">
      <c r="A293" s="90" t="s">
        <v>554</v>
      </c>
      <c r="B293" s="82">
        <v>0</v>
      </c>
      <c r="C293" s="81">
        <v>20897</v>
      </c>
      <c r="D293" s="81">
        <v>70</v>
      </c>
      <c r="E293" s="332"/>
      <c r="F293" s="288" t="s">
        <v>347</v>
      </c>
      <c r="G293" s="81"/>
      <c r="H293" s="81">
        <v>1624490</v>
      </c>
      <c r="I293" s="81">
        <v>414.77</v>
      </c>
      <c r="J293" s="327"/>
      <c r="K293" s="90"/>
      <c r="L293" s="327"/>
      <c r="M293" s="260"/>
      <c r="N293" s="327"/>
    </row>
    <row r="294" spans="1:14" ht="12.75">
      <c r="A294" s="90"/>
      <c r="B294" s="82"/>
      <c r="C294" s="81"/>
      <c r="D294" s="81"/>
      <c r="E294" s="332"/>
      <c r="F294" s="288"/>
      <c r="G294" s="81"/>
      <c r="H294" s="81"/>
      <c r="I294" s="81"/>
      <c r="J294" s="327"/>
      <c r="K294" s="90"/>
      <c r="L294" s="327"/>
      <c r="M294" s="260"/>
      <c r="N294" s="327"/>
    </row>
    <row r="295" spans="1:14" ht="12.75">
      <c r="A295" s="90" t="s">
        <v>348</v>
      </c>
      <c r="B295" s="110">
        <v>0</v>
      </c>
      <c r="C295" s="81">
        <v>3</v>
      </c>
      <c r="D295" s="81">
        <v>42</v>
      </c>
      <c r="E295" s="288"/>
      <c r="F295" s="288" t="s">
        <v>348</v>
      </c>
      <c r="G295" s="81"/>
      <c r="H295" s="81">
        <v>1967342</v>
      </c>
      <c r="I295" s="81">
        <v>12040.14</v>
      </c>
      <c r="J295" s="327"/>
      <c r="K295" s="90"/>
      <c r="L295" s="327"/>
      <c r="M295" s="260"/>
      <c r="N295" s="327"/>
    </row>
    <row r="296" spans="1:14" ht="12.75">
      <c r="A296" s="90"/>
      <c r="B296" s="110"/>
      <c r="C296" s="81"/>
      <c r="D296" s="81"/>
      <c r="E296" s="288"/>
      <c r="F296" s="288" t="s">
        <v>345</v>
      </c>
      <c r="G296" s="197">
        <f>G297+G298</f>
        <v>157</v>
      </c>
      <c r="H296" s="197">
        <f>H297+H298</f>
        <v>801528.81</v>
      </c>
      <c r="I296" s="197">
        <f>I297+I298</f>
        <v>566</v>
      </c>
      <c r="J296" s="327"/>
      <c r="K296" s="90"/>
      <c r="L296" s="327"/>
      <c r="M296" s="260"/>
      <c r="N296" s="327"/>
    </row>
    <row r="297" spans="1:14" ht="12.75">
      <c r="A297" s="90" t="s">
        <v>555</v>
      </c>
      <c r="B297" s="82"/>
      <c r="C297" s="81"/>
      <c r="D297" s="81"/>
      <c r="E297" s="288"/>
      <c r="F297" s="288" t="s">
        <v>557</v>
      </c>
      <c r="G297" s="81">
        <v>76</v>
      </c>
      <c r="H297" s="81">
        <v>395947.52</v>
      </c>
      <c r="I297" s="81">
        <v>241</v>
      </c>
      <c r="J297" s="327"/>
      <c r="K297" s="90"/>
      <c r="L297" s="327"/>
      <c r="M297" s="260"/>
      <c r="N297" s="327"/>
    </row>
    <row r="298" spans="1:14" ht="12.75">
      <c r="A298" s="90" t="s">
        <v>556</v>
      </c>
      <c r="B298" s="110"/>
      <c r="C298" s="81"/>
      <c r="D298" s="81"/>
      <c r="E298" s="288"/>
      <c r="F298" s="288" t="s">
        <v>559</v>
      </c>
      <c r="G298" s="81">
        <v>81</v>
      </c>
      <c r="H298" s="81">
        <v>405581.29</v>
      </c>
      <c r="I298" s="81">
        <v>325</v>
      </c>
      <c r="J298" s="327"/>
      <c r="K298" s="90"/>
      <c r="L298" s="327"/>
      <c r="M298" s="260"/>
      <c r="N298" s="327"/>
    </row>
    <row r="299" spans="1:14" ht="12.75">
      <c r="A299" s="90" t="s">
        <v>558</v>
      </c>
      <c r="B299" s="82"/>
      <c r="C299" s="288"/>
      <c r="D299" s="288"/>
      <c r="E299" s="288"/>
      <c r="F299" s="288" t="s">
        <v>346</v>
      </c>
      <c r="G299" s="197">
        <f>G300+G301</f>
        <v>605</v>
      </c>
      <c r="H299" s="197">
        <f>H300+H301</f>
        <v>114255.98000000001</v>
      </c>
      <c r="I299" s="197">
        <f>I300+I301</f>
        <v>1993</v>
      </c>
      <c r="J299" s="327"/>
      <c r="K299" s="90"/>
      <c r="L299" s="327"/>
      <c r="M299" s="260"/>
      <c r="N299" s="327"/>
    </row>
    <row r="300" spans="1:14" ht="12.75">
      <c r="A300" s="327" t="s">
        <v>346</v>
      </c>
      <c r="B300" s="82"/>
      <c r="C300" s="288"/>
      <c r="D300" s="288"/>
      <c r="E300" s="288"/>
      <c r="F300" s="288" t="s">
        <v>557</v>
      </c>
      <c r="G300" s="81">
        <v>522</v>
      </c>
      <c r="H300" s="81">
        <v>92597.49</v>
      </c>
      <c r="I300" s="81">
        <v>1687</v>
      </c>
      <c r="J300" s="327"/>
      <c r="K300" s="90"/>
      <c r="L300" s="327"/>
      <c r="M300" s="260"/>
      <c r="N300" s="327"/>
    </row>
    <row r="301" spans="1:14" ht="12.75">
      <c r="A301" s="90" t="s">
        <v>556</v>
      </c>
      <c r="B301" s="110"/>
      <c r="C301" s="288"/>
      <c r="D301" s="288"/>
      <c r="E301" s="288"/>
      <c r="F301" s="288" t="s">
        <v>560</v>
      </c>
      <c r="G301" s="81">
        <v>83</v>
      </c>
      <c r="H301" s="81">
        <v>21658.49</v>
      </c>
      <c r="I301" s="81">
        <v>306</v>
      </c>
      <c r="J301" s="327"/>
      <c r="K301" s="90"/>
      <c r="L301" s="327"/>
      <c r="M301" s="260"/>
      <c r="N301" s="327"/>
    </row>
    <row r="302" spans="1:14" ht="12.75">
      <c r="A302" s="90" t="s">
        <v>558</v>
      </c>
      <c r="B302" s="110"/>
      <c r="C302" s="433"/>
      <c r="D302" s="433"/>
      <c r="E302" s="433"/>
      <c r="F302" s="433"/>
      <c r="G302" s="288"/>
      <c r="H302" s="288"/>
      <c r="I302" s="288"/>
      <c r="J302" s="327"/>
      <c r="K302" s="90"/>
      <c r="L302" s="327"/>
      <c r="M302" s="260"/>
      <c r="N302" s="327"/>
    </row>
    <row r="303" spans="2:14" ht="12.75">
      <c r="B303" s="110"/>
      <c r="C303" s="288"/>
      <c r="D303" s="288"/>
      <c r="E303" s="288"/>
      <c r="F303" s="288"/>
      <c r="G303" s="81"/>
      <c r="H303" s="81"/>
      <c r="I303" s="81"/>
      <c r="J303" s="327"/>
      <c r="K303" s="90"/>
      <c r="L303" s="327"/>
      <c r="M303" s="260"/>
      <c r="N303" s="327"/>
    </row>
    <row r="304" spans="1:14" ht="12.75">
      <c r="A304" s="242"/>
      <c r="B304" s="238"/>
      <c r="C304" s="420"/>
      <c r="D304" s="238"/>
      <c r="E304" s="242"/>
      <c r="F304" s="242"/>
      <c r="G304" s="421"/>
      <c r="H304" s="421"/>
      <c r="I304" s="421"/>
      <c r="J304" s="327"/>
      <c r="K304" s="90"/>
      <c r="L304" s="327"/>
      <c r="M304" s="260"/>
      <c r="N304" s="327"/>
    </row>
    <row r="305" spans="1:14" ht="12.75">
      <c r="A305" s="255"/>
      <c r="B305" s="82"/>
      <c r="C305" s="82"/>
      <c r="D305" s="82"/>
      <c r="E305" s="255"/>
      <c r="F305" s="255"/>
      <c r="G305" s="255"/>
      <c r="H305" s="376"/>
      <c r="I305" s="255"/>
      <c r="J305" s="90"/>
      <c r="K305" s="90"/>
      <c r="L305" s="90"/>
      <c r="M305" s="399"/>
      <c r="N305" s="90"/>
    </row>
    <row r="306" spans="1:14" ht="12.75">
      <c r="A306" s="360" t="s">
        <v>490</v>
      </c>
      <c r="B306" s="383"/>
      <c r="C306" s="324"/>
      <c r="D306" s="435" t="s">
        <v>603</v>
      </c>
      <c r="E306" s="400"/>
      <c r="F306" s="383"/>
      <c r="G306" s="383"/>
      <c r="H306" s="383"/>
      <c r="I306" s="90"/>
      <c r="J306" s="90"/>
      <c r="K306" s="90"/>
      <c r="L306" s="90"/>
      <c r="M306" s="399"/>
      <c r="N306" s="90"/>
    </row>
    <row r="307" spans="1:14" ht="12.75">
      <c r="A307" s="240"/>
      <c r="B307" s="286"/>
      <c r="C307" s="286"/>
      <c r="D307" s="286"/>
      <c r="E307" s="286"/>
      <c r="F307" s="286"/>
      <c r="G307" s="286"/>
      <c r="H307" s="286"/>
      <c r="I307" s="327"/>
      <c r="J307" s="90"/>
      <c r="K307" s="90"/>
      <c r="L307" s="90"/>
      <c r="M307" s="399"/>
      <c r="N307" s="90"/>
    </row>
    <row r="308" spans="1:14" ht="12.75">
      <c r="A308" s="255" t="s">
        <v>491</v>
      </c>
      <c r="B308" s="85" t="s">
        <v>492</v>
      </c>
      <c r="C308" s="85" t="s">
        <v>493</v>
      </c>
      <c r="D308" s="85" t="s">
        <v>494</v>
      </c>
      <c r="E308" s="85" t="s">
        <v>495</v>
      </c>
      <c r="F308" s="85" t="s">
        <v>496</v>
      </c>
      <c r="G308" s="85" t="s">
        <v>497</v>
      </c>
      <c r="H308" s="85" t="s">
        <v>498</v>
      </c>
      <c r="I308" s="90"/>
      <c r="J308" s="90"/>
      <c r="K308" s="90"/>
      <c r="L308" s="90"/>
      <c r="M308" s="399"/>
      <c r="N308" s="90"/>
    </row>
    <row r="309" spans="1:14" ht="12.75">
      <c r="A309" s="242"/>
      <c r="B309" s="238"/>
      <c r="C309" s="238"/>
      <c r="D309" s="238"/>
      <c r="E309" s="238"/>
      <c r="F309" s="238" t="s">
        <v>562</v>
      </c>
      <c r="G309" s="238"/>
      <c r="H309" s="238"/>
      <c r="I309" s="90"/>
      <c r="J309" s="90"/>
      <c r="K309" s="90"/>
      <c r="L309" s="90"/>
      <c r="M309" s="399"/>
      <c r="N309" s="90"/>
    </row>
    <row r="310" spans="1:14" ht="12.75">
      <c r="A310" s="241" t="s">
        <v>71</v>
      </c>
      <c r="B310" s="245">
        <v>2</v>
      </c>
      <c r="C310" s="245">
        <v>3</v>
      </c>
      <c r="D310" s="245">
        <v>4</v>
      </c>
      <c r="E310" s="245">
        <v>5</v>
      </c>
      <c r="F310" s="245">
        <v>6</v>
      </c>
      <c r="G310" s="245">
        <v>7</v>
      </c>
      <c r="H310" s="245">
        <v>8</v>
      </c>
      <c r="I310" s="90"/>
      <c r="J310" s="90"/>
      <c r="K310" s="90"/>
      <c r="L310" s="90"/>
      <c r="M310" s="399"/>
      <c r="N310" s="90"/>
    </row>
    <row r="311" spans="1:14" ht="12.75">
      <c r="A311" s="91"/>
      <c r="B311" s="304"/>
      <c r="C311" s="304"/>
      <c r="D311" s="304"/>
      <c r="E311" s="304"/>
      <c r="F311" s="304"/>
      <c r="G311" s="304"/>
      <c r="H311" s="304"/>
      <c r="I311" s="327"/>
      <c r="J311" s="90"/>
      <c r="K311" s="90"/>
      <c r="L311" s="90"/>
      <c r="M311" s="399"/>
      <c r="N311" s="90"/>
    </row>
    <row r="312" spans="1:14" ht="12.75">
      <c r="A312" s="255" t="s">
        <v>499</v>
      </c>
      <c r="B312" s="258">
        <v>16958.8</v>
      </c>
      <c r="C312" s="258">
        <v>17054.34</v>
      </c>
      <c r="D312" s="258">
        <v>16626.11</v>
      </c>
      <c r="E312" s="258">
        <v>16649.64</v>
      </c>
      <c r="F312" s="258">
        <v>16907.11</v>
      </c>
      <c r="G312" s="258">
        <v>-257.47</v>
      </c>
      <c r="H312" s="258">
        <v>-1.52</v>
      </c>
      <c r="I312" s="327"/>
      <c r="J312" s="90"/>
      <c r="K312" s="90"/>
      <c r="L312" s="90"/>
      <c r="M312" s="399"/>
      <c r="N312" s="90"/>
    </row>
    <row r="313" spans="1:14" ht="12.75">
      <c r="A313" s="255" t="s">
        <v>500</v>
      </c>
      <c r="B313" s="258">
        <v>7060.02</v>
      </c>
      <c r="C313" s="258">
        <v>7107.22</v>
      </c>
      <c r="D313" s="258">
        <v>6928.64</v>
      </c>
      <c r="E313" s="258">
        <v>6937.11</v>
      </c>
      <c r="F313" s="258">
        <v>7049.25</v>
      </c>
      <c r="G313" s="258">
        <v>-112.14</v>
      </c>
      <c r="H313" s="258">
        <v>-1.59</v>
      </c>
      <c r="I313" s="422"/>
      <c r="J313" s="344"/>
      <c r="K313" s="90"/>
      <c r="L313" s="90"/>
      <c r="M313" s="399"/>
      <c r="N313" s="90"/>
    </row>
    <row r="314" spans="1:14" ht="12.75">
      <c r="A314" s="255" t="s">
        <v>501</v>
      </c>
      <c r="B314" s="258">
        <v>8667.26</v>
      </c>
      <c r="C314" s="258">
        <v>8738.47</v>
      </c>
      <c r="D314" s="258">
        <v>8510.88</v>
      </c>
      <c r="E314" s="258">
        <v>8517.43</v>
      </c>
      <c r="F314" s="258">
        <v>8663.84</v>
      </c>
      <c r="G314" s="258">
        <v>-146.41</v>
      </c>
      <c r="H314" s="258">
        <v>-1.69</v>
      </c>
      <c r="I314" s="422"/>
      <c r="J314" s="344"/>
      <c r="K314" s="90"/>
      <c r="L314" s="90"/>
      <c r="M314" s="399"/>
      <c r="N314" s="90"/>
    </row>
    <row r="315" spans="1:14" ht="12.75">
      <c r="A315" s="255" t="s">
        <v>502</v>
      </c>
      <c r="B315" s="258">
        <v>9015.06</v>
      </c>
      <c r="C315" s="258">
        <v>9059.47</v>
      </c>
      <c r="D315" s="258">
        <v>8830.29</v>
      </c>
      <c r="E315" s="258">
        <v>8842.33</v>
      </c>
      <c r="F315" s="258">
        <v>8978.6</v>
      </c>
      <c r="G315" s="258">
        <v>-136.27</v>
      </c>
      <c r="H315" s="258">
        <v>-1.52</v>
      </c>
      <c r="I315" s="422"/>
      <c r="J315" s="344"/>
      <c r="K315" s="90"/>
      <c r="L315" s="90"/>
      <c r="M315" s="399"/>
      <c r="N315" s="90"/>
    </row>
    <row r="316" spans="1:14" ht="12.75">
      <c r="A316" s="255" t="s">
        <v>503</v>
      </c>
      <c r="B316" s="258">
        <v>2118.06</v>
      </c>
      <c r="C316" s="258">
        <v>2129.22</v>
      </c>
      <c r="D316" s="258">
        <v>2075.21</v>
      </c>
      <c r="E316" s="258">
        <v>2077.92</v>
      </c>
      <c r="F316" s="258">
        <v>2110.05</v>
      </c>
      <c r="G316" s="258">
        <v>-32.13</v>
      </c>
      <c r="H316" s="258">
        <v>-1.52</v>
      </c>
      <c r="I316" s="344"/>
      <c r="J316" s="344"/>
      <c r="K316" s="90"/>
      <c r="L316" s="90"/>
      <c r="M316" s="399"/>
      <c r="N316" s="90"/>
    </row>
    <row r="317" spans="1:14" ht="12.75">
      <c r="A317" s="255" t="s">
        <v>504</v>
      </c>
      <c r="B317" s="258">
        <v>6770.12</v>
      </c>
      <c r="C317" s="258">
        <v>6805.94</v>
      </c>
      <c r="D317" s="258">
        <v>6634.63</v>
      </c>
      <c r="E317" s="258">
        <v>6642.92</v>
      </c>
      <c r="F317" s="258">
        <v>6745.76</v>
      </c>
      <c r="G317" s="258">
        <v>-102.84</v>
      </c>
      <c r="H317" s="258">
        <v>-1.52</v>
      </c>
      <c r="I317" s="344"/>
      <c r="J317" s="344"/>
      <c r="K317" s="90"/>
      <c r="L317" s="90"/>
      <c r="M317" s="399"/>
      <c r="N317" s="90"/>
    </row>
    <row r="318" spans="1:14" ht="12.75">
      <c r="A318" s="39" t="s">
        <v>505</v>
      </c>
      <c r="B318" s="258"/>
      <c r="C318" s="258"/>
      <c r="D318" s="258"/>
      <c r="E318" s="258"/>
      <c r="F318" s="258"/>
      <c r="G318" s="258"/>
      <c r="H318" s="258"/>
      <c r="I318" s="344"/>
      <c r="J318" s="344"/>
      <c r="K318" s="90"/>
      <c r="L318" s="90"/>
      <c r="M318" s="399"/>
      <c r="N318" s="90"/>
    </row>
    <row r="319" spans="1:14" ht="12.75">
      <c r="A319" s="255" t="s">
        <v>506</v>
      </c>
      <c r="B319" s="258">
        <v>4237.01</v>
      </c>
      <c r="C319" s="258">
        <v>4282.14</v>
      </c>
      <c r="D319" s="258">
        <v>4222.26</v>
      </c>
      <c r="E319" s="258">
        <v>4229.03</v>
      </c>
      <c r="F319" s="258">
        <v>4228.08</v>
      </c>
      <c r="G319" s="258">
        <v>0.95</v>
      </c>
      <c r="H319" s="258">
        <v>0.02</v>
      </c>
      <c r="I319" s="344"/>
      <c r="J319" s="344"/>
      <c r="K319" s="90"/>
      <c r="L319" s="90"/>
      <c r="M319" s="399"/>
      <c r="N319" s="90"/>
    </row>
    <row r="320" spans="1:14" ht="12.75">
      <c r="A320" s="255" t="s">
        <v>507</v>
      </c>
      <c r="B320" s="258">
        <v>3252.91</v>
      </c>
      <c r="C320" s="258">
        <v>3259.59</v>
      </c>
      <c r="D320" s="258">
        <v>3194.24</v>
      </c>
      <c r="E320" s="258">
        <v>3202.79</v>
      </c>
      <c r="F320" s="258">
        <v>3232.82</v>
      </c>
      <c r="G320" s="258">
        <v>-30.03</v>
      </c>
      <c r="H320" s="258">
        <v>-0.93</v>
      </c>
      <c r="I320" s="344"/>
      <c r="J320" s="344"/>
      <c r="K320" s="90"/>
      <c r="L320" s="90"/>
      <c r="M320" s="399"/>
      <c r="N320" s="90"/>
    </row>
    <row r="321" spans="1:14" ht="12.75">
      <c r="A321" s="255" t="s">
        <v>508</v>
      </c>
      <c r="B321" s="258">
        <v>3508.81</v>
      </c>
      <c r="C321" s="258">
        <v>3534.97</v>
      </c>
      <c r="D321" s="258">
        <v>3450.15</v>
      </c>
      <c r="E321" s="258">
        <v>3454.97</v>
      </c>
      <c r="F321" s="258">
        <v>3489.01</v>
      </c>
      <c r="G321" s="258">
        <v>-34.04</v>
      </c>
      <c r="H321" s="258">
        <v>-0.98</v>
      </c>
      <c r="I321" s="344"/>
      <c r="J321" s="344"/>
      <c r="K321" s="90"/>
      <c r="L321" s="90"/>
      <c r="M321" s="399"/>
      <c r="N321" s="90"/>
    </row>
    <row r="322" spans="1:14" ht="12.75">
      <c r="A322" s="255" t="s">
        <v>509</v>
      </c>
      <c r="B322" s="258">
        <v>4653.84</v>
      </c>
      <c r="C322" s="258">
        <v>4721.64</v>
      </c>
      <c r="D322" s="258">
        <v>4568.5</v>
      </c>
      <c r="E322" s="258">
        <v>4584.46</v>
      </c>
      <c r="F322" s="258">
        <v>4632.7</v>
      </c>
      <c r="G322" s="258">
        <v>-48.24</v>
      </c>
      <c r="H322" s="258">
        <v>-1.04</v>
      </c>
      <c r="I322" s="344"/>
      <c r="J322" s="344"/>
      <c r="K322" s="90"/>
      <c r="L322" s="90"/>
      <c r="M322" s="399"/>
      <c r="N322" s="90"/>
    </row>
    <row r="323" spans="1:14" ht="12.75">
      <c r="A323" s="255" t="s">
        <v>510</v>
      </c>
      <c r="B323" s="258">
        <v>13403.37</v>
      </c>
      <c r="C323" s="258">
        <v>13462.87</v>
      </c>
      <c r="D323" s="258">
        <v>13160.75</v>
      </c>
      <c r="E323" s="258">
        <v>13192.42</v>
      </c>
      <c r="F323" s="258">
        <v>13341.91</v>
      </c>
      <c r="G323" s="258">
        <v>-149.49</v>
      </c>
      <c r="H323" s="258">
        <v>-1.12</v>
      </c>
      <c r="I323" s="344"/>
      <c r="J323" s="344"/>
      <c r="K323" s="90"/>
      <c r="L323" s="90"/>
      <c r="M323" s="399"/>
      <c r="N323" s="90"/>
    </row>
    <row r="324" spans="1:14" ht="12.75">
      <c r="A324" s="255" t="s">
        <v>511</v>
      </c>
      <c r="B324" s="258">
        <v>4688.86</v>
      </c>
      <c r="C324" s="258">
        <v>4712.71</v>
      </c>
      <c r="D324" s="258">
        <v>4609.63</v>
      </c>
      <c r="E324" s="258">
        <v>4619.9</v>
      </c>
      <c r="F324" s="258">
        <v>4684.83</v>
      </c>
      <c r="G324" s="258">
        <v>-64.93</v>
      </c>
      <c r="H324" s="258">
        <v>-1.39</v>
      </c>
      <c r="I324" s="344"/>
      <c r="J324" s="344"/>
      <c r="K324" s="90"/>
      <c r="L324" s="90"/>
      <c r="M324" s="399"/>
      <c r="N324" s="90"/>
    </row>
    <row r="325" spans="1:14" ht="12.75">
      <c r="A325" s="255" t="s">
        <v>189</v>
      </c>
      <c r="B325" s="258">
        <v>7691.16</v>
      </c>
      <c r="C325" s="258">
        <v>7722.27</v>
      </c>
      <c r="D325" s="258">
        <v>7513.26</v>
      </c>
      <c r="E325" s="258">
        <v>7524.44</v>
      </c>
      <c r="F325" s="258">
        <v>7653.82</v>
      </c>
      <c r="G325" s="258">
        <v>-129.38</v>
      </c>
      <c r="H325" s="258">
        <v>-1.69</v>
      </c>
      <c r="I325" s="344"/>
      <c r="J325" s="344"/>
      <c r="K325" s="90"/>
      <c r="L325" s="90"/>
      <c r="M325" s="399"/>
      <c r="N325" s="90"/>
    </row>
    <row r="326" spans="1:14" ht="12.75">
      <c r="A326" s="255" t="s">
        <v>512</v>
      </c>
      <c r="B326" s="258">
        <v>8393.84</v>
      </c>
      <c r="C326" s="258">
        <v>8464.02</v>
      </c>
      <c r="D326" s="258">
        <v>8212.26</v>
      </c>
      <c r="E326" s="258">
        <v>8232.16</v>
      </c>
      <c r="F326" s="258">
        <v>8375.89</v>
      </c>
      <c r="G326" s="258">
        <v>-143.73</v>
      </c>
      <c r="H326" s="258">
        <v>-1.72</v>
      </c>
      <c r="I326" s="344"/>
      <c r="J326" s="344"/>
      <c r="K326" s="90"/>
      <c r="L326" s="90"/>
      <c r="M326" s="399"/>
      <c r="N326" s="90"/>
    </row>
    <row r="327" spans="1:14" ht="12.75">
      <c r="A327" s="255" t="s">
        <v>513</v>
      </c>
      <c r="B327" s="258">
        <v>4447.08</v>
      </c>
      <c r="C327" s="258">
        <v>4466.61</v>
      </c>
      <c r="D327" s="258">
        <v>4329.25</v>
      </c>
      <c r="E327" s="258">
        <v>4340.98</v>
      </c>
      <c r="F327" s="258">
        <v>4418.23</v>
      </c>
      <c r="G327" s="258">
        <v>-77.25</v>
      </c>
      <c r="H327" s="258">
        <v>-1.75</v>
      </c>
      <c r="I327" s="344"/>
      <c r="J327" s="344"/>
      <c r="K327" s="90"/>
      <c r="L327" s="90"/>
      <c r="M327" s="399"/>
      <c r="N327" s="90"/>
    </row>
    <row r="328" spans="1:14" ht="12.75">
      <c r="A328" s="255" t="s">
        <v>514</v>
      </c>
      <c r="B328" s="258">
        <v>17198.44</v>
      </c>
      <c r="C328" s="258">
        <v>17226.36</v>
      </c>
      <c r="D328" s="258">
        <v>16757.4</v>
      </c>
      <c r="E328" s="258">
        <v>16795.8</v>
      </c>
      <c r="F328" s="258">
        <v>17152.95</v>
      </c>
      <c r="G328" s="258">
        <v>-357.15</v>
      </c>
      <c r="H328" s="258">
        <v>-2.08</v>
      </c>
      <c r="I328" s="344"/>
      <c r="J328" s="344"/>
      <c r="K328" s="90"/>
      <c r="L328" s="90"/>
      <c r="M328" s="399"/>
      <c r="N328" s="90"/>
    </row>
    <row r="329" spans="1:14" ht="12.75">
      <c r="A329" s="255" t="s">
        <v>515</v>
      </c>
      <c r="B329" s="258">
        <v>11273.01</v>
      </c>
      <c r="C329" s="258">
        <v>11327.58</v>
      </c>
      <c r="D329" s="258">
        <v>10960.54</v>
      </c>
      <c r="E329" s="258">
        <v>10975.26</v>
      </c>
      <c r="F329" s="258">
        <v>11216.54</v>
      </c>
      <c r="G329" s="258">
        <v>-241.28</v>
      </c>
      <c r="H329" s="258">
        <v>-2.15</v>
      </c>
      <c r="I329" s="344"/>
      <c r="J329" s="344"/>
      <c r="K329" s="90"/>
      <c r="L329" s="90"/>
      <c r="M329" s="399"/>
      <c r="N329" s="90"/>
    </row>
    <row r="330" spans="1:14" ht="12.75">
      <c r="A330" s="255" t="s">
        <v>516</v>
      </c>
      <c r="B330" s="258">
        <v>2436.79</v>
      </c>
      <c r="C330" s="258">
        <v>2461.58</v>
      </c>
      <c r="D330" s="258">
        <v>2375.74</v>
      </c>
      <c r="E330" s="258">
        <v>2387.47</v>
      </c>
      <c r="F330" s="258">
        <v>2440.04</v>
      </c>
      <c r="G330" s="258">
        <v>-52.57</v>
      </c>
      <c r="H330" s="258">
        <v>-2.15</v>
      </c>
      <c r="I330" s="344"/>
      <c r="J330" s="344"/>
      <c r="K330" s="90"/>
      <c r="L330" s="90"/>
      <c r="M330" s="399"/>
      <c r="N330" s="90"/>
    </row>
    <row r="331" spans="1:14" ht="12.75">
      <c r="A331" s="255" t="s">
        <v>517</v>
      </c>
      <c r="B331" s="258">
        <v>7738.4</v>
      </c>
      <c r="C331" s="258">
        <v>7790.37</v>
      </c>
      <c r="D331" s="258">
        <v>7498.06</v>
      </c>
      <c r="E331" s="258">
        <v>7510.14</v>
      </c>
      <c r="F331" s="258">
        <v>7693.34</v>
      </c>
      <c r="G331" s="258">
        <v>-183.2</v>
      </c>
      <c r="H331" s="258">
        <v>-2.38</v>
      </c>
      <c r="I331" s="422"/>
      <c r="J331" s="344"/>
      <c r="K331" s="90"/>
      <c r="L331" s="90"/>
      <c r="M331" s="399"/>
      <c r="N331" s="90"/>
    </row>
    <row r="332" spans="1:14" ht="12.75">
      <c r="A332" s="39" t="s">
        <v>518</v>
      </c>
      <c r="B332" s="258"/>
      <c r="C332" s="258"/>
      <c r="D332" s="258"/>
      <c r="E332" s="258"/>
      <c r="F332" s="258"/>
      <c r="G332" s="258"/>
      <c r="H332" s="258"/>
      <c r="I332" s="422"/>
      <c r="J332" s="344"/>
      <c r="K332" s="90"/>
      <c r="L332" s="90"/>
      <c r="M332" s="399"/>
      <c r="N332" s="90"/>
    </row>
    <row r="333" spans="1:14" ht="12.75">
      <c r="A333" s="255" t="s">
        <v>519</v>
      </c>
      <c r="B333" s="258">
        <v>3241.71</v>
      </c>
      <c r="C333" s="258">
        <v>3259.97</v>
      </c>
      <c r="D333" s="258">
        <v>3193.74</v>
      </c>
      <c r="E333" s="258">
        <v>3198.48</v>
      </c>
      <c r="F333" s="258">
        <v>3225.07</v>
      </c>
      <c r="G333" s="258">
        <v>-26.59</v>
      </c>
      <c r="H333" s="258">
        <v>-0.82</v>
      </c>
      <c r="I333" s="422"/>
      <c r="J333" s="344"/>
      <c r="K333" s="90"/>
      <c r="L333" s="90"/>
      <c r="M333" s="399"/>
      <c r="N333" s="90"/>
    </row>
    <row r="334" spans="1:14" ht="12.75">
      <c r="A334" s="255" t="s">
        <v>520</v>
      </c>
      <c r="B334" s="258">
        <v>2171.38</v>
      </c>
      <c r="C334" s="258">
        <v>2182.07</v>
      </c>
      <c r="D334" s="258">
        <v>2138.82</v>
      </c>
      <c r="E334" s="258">
        <v>2140.39</v>
      </c>
      <c r="F334" s="258">
        <v>2158.07</v>
      </c>
      <c r="G334" s="258">
        <v>-17.68</v>
      </c>
      <c r="H334" s="258">
        <v>-0.82</v>
      </c>
      <c r="I334" s="422"/>
      <c r="J334" s="344"/>
      <c r="K334" s="90"/>
      <c r="L334" s="90"/>
      <c r="M334" s="399"/>
      <c r="N334" s="90"/>
    </row>
    <row r="335" spans="1:14" ht="12.75">
      <c r="A335" s="255" t="s">
        <v>521</v>
      </c>
      <c r="B335" s="258">
        <v>821.03</v>
      </c>
      <c r="C335" s="258">
        <v>825.36</v>
      </c>
      <c r="D335" s="258">
        <v>808.94</v>
      </c>
      <c r="E335" s="258">
        <v>809.49</v>
      </c>
      <c r="F335" s="258">
        <v>816.22</v>
      </c>
      <c r="G335" s="258">
        <v>-6.73</v>
      </c>
      <c r="H335" s="258">
        <v>-0.82</v>
      </c>
      <c r="I335" s="327"/>
      <c r="J335" s="90"/>
      <c r="K335" s="90"/>
      <c r="L335" s="90"/>
      <c r="M335" s="399"/>
      <c r="N335" s="90"/>
    </row>
    <row r="336" spans="1:14" ht="12.75">
      <c r="A336" s="242"/>
      <c r="B336" s="279"/>
      <c r="C336" s="279"/>
      <c r="D336" s="279"/>
      <c r="E336" s="279"/>
      <c r="F336" s="279"/>
      <c r="G336" s="310"/>
      <c r="H336" s="310"/>
      <c r="I336" s="327"/>
      <c r="J336" s="90"/>
      <c r="K336" s="90"/>
      <c r="L336" s="90"/>
      <c r="M336" s="399"/>
      <c r="N336" s="90"/>
    </row>
    <row r="337" spans="1:14" ht="12.75">
      <c r="A337" s="328" t="s">
        <v>522</v>
      </c>
      <c r="B337" s="326"/>
      <c r="C337" s="326"/>
      <c r="D337" s="326"/>
      <c r="E337" s="326"/>
      <c r="F337" s="326"/>
      <c r="G337" s="326"/>
      <c r="H337" s="326"/>
      <c r="I337" s="327"/>
      <c r="J337" s="90"/>
      <c r="K337" s="90"/>
      <c r="L337" s="90"/>
      <c r="M337" s="399"/>
      <c r="N337" s="90"/>
    </row>
    <row r="338" spans="1:14" ht="12.75">
      <c r="A338" s="90" t="s">
        <v>523</v>
      </c>
      <c r="B338" s="326"/>
      <c r="C338" s="326"/>
      <c r="D338" s="326"/>
      <c r="E338" s="326"/>
      <c r="F338" s="326"/>
      <c r="G338" s="326"/>
      <c r="H338" s="326"/>
      <c r="I338" s="327"/>
      <c r="J338" s="90"/>
      <c r="K338" s="90"/>
      <c r="L338" s="90"/>
      <c r="M338" s="399"/>
      <c r="N338" s="90"/>
    </row>
    <row r="339" spans="1:14" ht="12.75">
      <c r="A339" s="347" t="s">
        <v>524</v>
      </c>
      <c r="B339" s="326"/>
      <c r="C339" s="326"/>
      <c r="D339" s="326"/>
      <c r="E339" s="326"/>
      <c r="F339" s="326"/>
      <c r="G339" s="326"/>
      <c r="H339" s="326"/>
      <c r="I339" s="327"/>
      <c r="J339" s="90"/>
      <c r="K339" s="90"/>
      <c r="L339" s="90"/>
      <c r="M339" s="399"/>
      <c r="N339" s="90"/>
    </row>
    <row r="340" spans="1:14" ht="12.75">
      <c r="A340" s="348" t="s">
        <v>525</v>
      </c>
      <c r="B340" s="90"/>
      <c r="C340" s="242"/>
      <c r="D340" s="242"/>
      <c r="E340" s="90"/>
      <c r="F340" s="90"/>
      <c r="G340" s="90"/>
      <c r="H340" s="90"/>
      <c r="I340" s="83"/>
      <c r="J340" s="90"/>
      <c r="K340" s="90"/>
      <c r="L340" s="90"/>
      <c r="M340" s="399"/>
      <c r="N340" s="90"/>
    </row>
    <row r="341" spans="1:14" ht="12.75">
      <c r="A341" s="360" t="s">
        <v>526</v>
      </c>
      <c r="B341" s="383"/>
      <c r="C341" s="417"/>
      <c r="D341" s="435" t="s">
        <v>603</v>
      </c>
      <c r="E341" s="383"/>
      <c r="F341" s="383"/>
      <c r="G341" s="383"/>
      <c r="H341" s="383"/>
      <c r="I341" s="255"/>
      <c r="J341" s="90"/>
      <c r="K341" s="90"/>
      <c r="L341" s="90"/>
      <c r="M341" s="399"/>
      <c r="N341" s="90"/>
    </row>
    <row r="342" spans="1:14" ht="12.75">
      <c r="A342" s="466" t="s">
        <v>604</v>
      </c>
      <c r="B342" s="466"/>
      <c r="C342" s="466"/>
      <c r="D342" s="466"/>
      <c r="E342" s="466"/>
      <c r="F342" s="466"/>
      <c r="G342" s="466"/>
      <c r="H342" s="466"/>
      <c r="I342" s="466"/>
      <c r="J342" s="255"/>
      <c r="K342" s="255"/>
      <c r="L342" s="255"/>
      <c r="M342" s="311"/>
      <c r="N342" s="255"/>
    </row>
    <row r="343" spans="1:14" ht="12.75">
      <c r="A343" s="110" t="s">
        <v>605</v>
      </c>
      <c r="B343" s="90"/>
      <c r="D343" s="110"/>
      <c r="E343" s="110"/>
      <c r="F343" s="110"/>
      <c r="G343" s="110"/>
      <c r="H343" s="110"/>
      <c r="I343" s="90"/>
      <c r="J343" s="291"/>
      <c r="K343" s="291"/>
      <c r="L343" s="90"/>
      <c r="M343" s="399"/>
      <c r="N343" s="90"/>
    </row>
    <row r="344" spans="1:14" ht="12.75">
      <c r="A344" s="242" t="s">
        <v>606</v>
      </c>
      <c r="B344" s="242"/>
      <c r="C344" s="242"/>
      <c r="D344" s="242"/>
      <c r="E344" s="242"/>
      <c r="F344" s="391"/>
      <c r="G344" s="242"/>
      <c r="H344" s="242"/>
      <c r="I344" s="90"/>
      <c r="J344" s="90"/>
      <c r="K344" s="90"/>
      <c r="L344" s="90"/>
      <c r="M344" s="399"/>
      <c r="N344" s="90"/>
    </row>
    <row r="345" spans="1:14" ht="12.75">
      <c r="A345" s="242"/>
      <c r="B345" s="436"/>
      <c r="C345" s="391"/>
      <c r="D345" s="242"/>
      <c r="E345" s="242"/>
      <c r="F345" s="278"/>
      <c r="G345" s="278" t="s">
        <v>563</v>
      </c>
      <c r="H345" s="278"/>
      <c r="I345" s="110"/>
      <c r="J345" s="90"/>
      <c r="K345" s="90"/>
      <c r="L345" s="90"/>
      <c r="M345" s="399"/>
      <c r="N345" s="90"/>
    </row>
    <row r="346" spans="1:14" ht="12.75">
      <c r="A346" s="352" t="s">
        <v>527</v>
      </c>
      <c r="B346" s="434">
        <v>12719.33</v>
      </c>
      <c r="C346" s="255"/>
      <c r="D346" s="374"/>
      <c r="E346" s="374"/>
      <c r="F346" s="374"/>
      <c r="G346" s="374"/>
      <c r="H346" s="374"/>
      <c r="I346" s="374"/>
      <c r="J346" s="90"/>
      <c r="K346" s="90"/>
      <c r="L346" s="90"/>
      <c r="M346" s="399"/>
      <c r="N346" s="90"/>
    </row>
    <row r="347" spans="1:14" ht="12.75">
      <c r="A347" s="352" t="s">
        <v>528</v>
      </c>
      <c r="B347" s="392">
        <v>5487.08</v>
      </c>
      <c r="C347" s="90"/>
      <c r="D347" s="374"/>
      <c r="E347" s="374"/>
      <c r="F347" s="374"/>
      <c r="G347" s="374"/>
      <c r="H347" s="374"/>
      <c r="I347" s="374"/>
      <c r="J347" s="90"/>
      <c r="K347" s="90"/>
      <c r="L347" s="90"/>
      <c r="M347" s="399"/>
      <c r="N347" s="90"/>
    </row>
    <row r="348" spans="1:14" ht="12.75">
      <c r="A348" s="352" t="s">
        <v>529</v>
      </c>
      <c r="B348" s="392">
        <v>5103988</v>
      </c>
      <c r="C348" s="374"/>
      <c r="D348" s="374"/>
      <c r="E348" s="374"/>
      <c r="F348" s="374"/>
      <c r="G348" s="374"/>
      <c r="H348" s="374"/>
      <c r="I348" s="374"/>
      <c r="J348" s="90"/>
      <c r="K348" s="90"/>
      <c r="L348" s="90"/>
      <c r="M348" s="399"/>
      <c r="N348" s="90"/>
    </row>
    <row r="349" spans="1:14" ht="12.75">
      <c r="A349" s="357" t="s">
        <v>530</v>
      </c>
      <c r="B349" s="382">
        <v>5257430</v>
      </c>
      <c r="C349" s="285"/>
      <c r="D349" s="374"/>
      <c r="E349" s="285"/>
      <c r="F349" s="285"/>
      <c r="G349" s="285"/>
      <c r="H349" s="327"/>
      <c r="I349" s="327"/>
      <c r="J349" s="90"/>
      <c r="K349" s="90"/>
      <c r="L349" s="90"/>
      <c r="M349" s="399"/>
      <c r="N349" s="90"/>
    </row>
    <row r="350" spans="1:14" ht="12.75">
      <c r="A350" s="414"/>
      <c r="B350" s="285"/>
      <c r="C350" s="415"/>
      <c r="D350" s="415"/>
      <c r="E350" s="415"/>
      <c r="F350" s="415"/>
      <c r="G350" s="415"/>
      <c r="H350" s="327"/>
      <c r="I350" s="90"/>
      <c r="J350" s="90"/>
      <c r="K350" s="90"/>
      <c r="L350" s="90"/>
      <c r="M350" s="399"/>
      <c r="N350" s="90"/>
    </row>
    <row r="351" spans="1:14" ht="12.75">
      <c r="A351" s="396" t="s">
        <v>491</v>
      </c>
      <c r="B351" s="397" t="s">
        <v>531</v>
      </c>
      <c r="C351" s="397" t="s">
        <v>492</v>
      </c>
      <c r="D351" s="397" t="s">
        <v>493</v>
      </c>
      <c r="E351" s="397" t="s">
        <v>494</v>
      </c>
      <c r="F351" s="397" t="s">
        <v>495</v>
      </c>
      <c r="G351" s="397" t="s">
        <v>532</v>
      </c>
      <c r="H351" s="90"/>
      <c r="I351" s="90"/>
      <c r="J351" s="90"/>
      <c r="K351" s="90"/>
      <c r="L351" s="90"/>
      <c r="M351" s="399"/>
      <c r="N351" s="90"/>
    </row>
    <row r="352" spans="1:14" ht="12.75">
      <c r="A352" s="381"/>
      <c r="B352" s="90"/>
      <c r="C352" s="90"/>
      <c r="D352" s="90"/>
      <c r="E352" s="90"/>
      <c r="F352" s="90"/>
      <c r="G352" s="90"/>
      <c r="H352" s="90"/>
      <c r="I352" s="90"/>
      <c r="J352" s="90"/>
      <c r="K352" s="90"/>
      <c r="L352" s="90"/>
      <c r="M352" s="399"/>
      <c r="N352" s="90"/>
    </row>
    <row r="353" spans="1:14" ht="12.75">
      <c r="A353" s="110" t="s">
        <v>533</v>
      </c>
      <c r="B353" s="258">
        <v>5025.45</v>
      </c>
      <c r="C353" s="258">
        <v>5026.55</v>
      </c>
      <c r="D353" s="258">
        <v>5059.05</v>
      </c>
      <c r="E353" s="258">
        <v>4940.7</v>
      </c>
      <c r="F353" s="258">
        <v>4946.55</v>
      </c>
      <c r="G353" s="258">
        <v>-78.9</v>
      </c>
      <c r="H353" s="423"/>
      <c r="I353" s="413"/>
      <c r="J353" s="90"/>
      <c r="K353" s="90"/>
      <c r="L353" s="90"/>
      <c r="M353" s="399"/>
      <c r="N353" s="90"/>
    </row>
    <row r="354" spans="1:14" ht="12.75">
      <c r="A354" s="110" t="s">
        <v>534</v>
      </c>
      <c r="B354" s="258">
        <v>4476.7</v>
      </c>
      <c r="C354" s="258">
        <v>4500.35</v>
      </c>
      <c r="D354" s="258">
        <v>4519.8</v>
      </c>
      <c r="E354" s="258">
        <v>4381.15</v>
      </c>
      <c r="F354" s="258">
        <v>4390.35</v>
      </c>
      <c r="G354" s="258">
        <v>-86.35</v>
      </c>
      <c r="H354" s="423"/>
      <c r="I354" s="413"/>
      <c r="J354" s="90"/>
      <c r="K354" s="90"/>
      <c r="L354" s="90"/>
      <c r="M354" s="399"/>
      <c r="N354" s="90"/>
    </row>
    <row r="355" spans="1:14" ht="12.75">
      <c r="A355" s="110" t="s">
        <v>535</v>
      </c>
      <c r="B355" s="258">
        <v>8705.1</v>
      </c>
      <c r="C355" s="258">
        <v>8719.75</v>
      </c>
      <c r="D355" s="258">
        <v>8807.55</v>
      </c>
      <c r="E355" s="258">
        <v>8525.35</v>
      </c>
      <c r="F355" s="258">
        <v>8541</v>
      </c>
      <c r="G355" s="258">
        <v>-164.1</v>
      </c>
      <c r="H355" s="376"/>
      <c r="I355" s="416"/>
      <c r="J355" s="90"/>
      <c r="K355" s="90"/>
      <c r="L355" s="90"/>
      <c r="M355" s="399"/>
      <c r="N355" s="90"/>
    </row>
    <row r="356" spans="1:14" ht="12.75">
      <c r="A356" s="110" t="s">
        <v>536</v>
      </c>
      <c r="B356" s="258">
        <v>4051</v>
      </c>
      <c r="C356" s="258">
        <v>4063.25</v>
      </c>
      <c r="D356" s="258">
        <v>4094.8</v>
      </c>
      <c r="E356" s="258">
        <v>4006.5</v>
      </c>
      <c r="F356" s="258">
        <v>4006.5</v>
      </c>
      <c r="G356" s="258">
        <v>-44.5</v>
      </c>
      <c r="H356" s="423"/>
      <c r="I356" s="413"/>
      <c r="J356" s="90"/>
      <c r="K356" s="90"/>
      <c r="L356" s="90"/>
      <c r="M356" s="399"/>
      <c r="N356" s="90"/>
    </row>
    <row r="357" spans="1:14" ht="12.75">
      <c r="A357" s="110" t="s">
        <v>537</v>
      </c>
      <c r="B357" s="258">
        <v>7147.3</v>
      </c>
      <c r="C357" s="258">
        <v>7170.4</v>
      </c>
      <c r="D357" s="258">
        <v>7220.6</v>
      </c>
      <c r="E357" s="258">
        <v>6994.9</v>
      </c>
      <c r="F357" s="258">
        <v>7009.05</v>
      </c>
      <c r="G357" s="258">
        <v>-138.25</v>
      </c>
      <c r="H357" s="376"/>
      <c r="I357" s="416"/>
      <c r="J357" s="90"/>
      <c r="K357" s="90"/>
      <c r="L357" s="90"/>
      <c r="M357" s="399"/>
      <c r="N357" s="90"/>
    </row>
    <row r="358" spans="1:14" ht="12.75">
      <c r="A358" s="110" t="s">
        <v>538</v>
      </c>
      <c r="B358" s="258">
        <v>6839.55</v>
      </c>
      <c r="C358" s="258">
        <v>6867</v>
      </c>
      <c r="D358" s="258">
        <v>6911.4</v>
      </c>
      <c r="E358" s="258">
        <v>6740.7</v>
      </c>
      <c r="F358" s="258">
        <v>6747.4</v>
      </c>
      <c r="G358" s="258">
        <v>-92.15</v>
      </c>
      <c r="H358" s="423"/>
      <c r="I358" s="413"/>
      <c r="J358" s="90"/>
      <c r="K358" s="90"/>
      <c r="L358" s="90"/>
      <c r="M358" s="399"/>
      <c r="N358" s="90"/>
    </row>
    <row r="359" spans="1:14" ht="12.75">
      <c r="A359" s="110" t="s">
        <v>539</v>
      </c>
      <c r="B359" s="276">
        <v>4099.85</v>
      </c>
      <c r="C359" s="276">
        <v>4122.9</v>
      </c>
      <c r="D359" s="276">
        <v>4134.25</v>
      </c>
      <c r="E359" s="276">
        <v>4034.2</v>
      </c>
      <c r="F359" s="276">
        <v>4037.35</v>
      </c>
      <c r="G359" s="276">
        <v>-62.5</v>
      </c>
      <c r="H359" s="423"/>
      <c r="I359" s="413"/>
      <c r="J359" s="90"/>
      <c r="K359" s="90"/>
      <c r="L359" s="90"/>
      <c r="M359" s="399"/>
      <c r="N359" s="90"/>
    </row>
    <row r="360" spans="1:14" ht="12.75">
      <c r="A360" s="110" t="s">
        <v>540</v>
      </c>
      <c r="B360" s="276">
        <v>4835.45</v>
      </c>
      <c r="C360" s="276">
        <v>4842.5</v>
      </c>
      <c r="D360" s="276">
        <v>4870</v>
      </c>
      <c r="E360" s="276">
        <v>4751.95</v>
      </c>
      <c r="F360" s="276">
        <v>4757.4</v>
      </c>
      <c r="G360" s="276">
        <v>-78.05</v>
      </c>
      <c r="H360" s="423"/>
      <c r="I360" s="413"/>
      <c r="J360" s="90"/>
      <c r="K360" s="90"/>
      <c r="L360" s="90"/>
      <c r="M360" s="399"/>
      <c r="N360" s="90"/>
    </row>
    <row r="361" spans="1:14" ht="12.75">
      <c r="A361" s="110" t="s">
        <v>541</v>
      </c>
      <c r="B361" s="276">
        <v>2716.5</v>
      </c>
      <c r="C361" s="276">
        <v>2710.1</v>
      </c>
      <c r="D361" s="276">
        <v>2743.15</v>
      </c>
      <c r="E361" s="276">
        <v>2660.85</v>
      </c>
      <c r="F361" s="276">
        <v>2665.5</v>
      </c>
      <c r="G361" s="276">
        <v>-51</v>
      </c>
      <c r="H361" s="255"/>
      <c r="I361" s="255"/>
      <c r="J361" s="90"/>
      <c r="K361" s="90"/>
      <c r="L361" s="90"/>
      <c r="M361" s="399"/>
      <c r="N361" s="90"/>
    </row>
    <row r="362" spans="1:14" ht="12.75">
      <c r="A362" s="278" t="s">
        <v>574</v>
      </c>
      <c r="B362" s="279">
        <v>34.86</v>
      </c>
      <c r="C362" s="279">
        <v>34.86</v>
      </c>
      <c r="D362" s="279">
        <v>40.01</v>
      </c>
      <c r="E362" s="279">
        <v>24.73</v>
      </c>
      <c r="F362" s="279">
        <v>34.03</v>
      </c>
      <c r="G362" s="279">
        <v>-0.83</v>
      </c>
      <c r="H362" s="255"/>
      <c r="I362" s="255"/>
      <c r="J362" s="90"/>
      <c r="K362" s="90"/>
      <c r="L362" s="90"/>
      <c r="M362" s="399"/>
      <c r="N362" s="90"/>
    </row>
    <row r="363" spans="1:14" ht="12.75">
      <c r="A363" s="426" t="s">
        <v>542</v>
      </c>
      <c r="B363" s="255"/>
      <c r="C363" s="255"/>
      <c r="D363" s="255"/>
      <c r="E363" s="255"/>
      <c r="F363" s="255"/>
      <c r="G363" s="255"/>
      <c r="H363" s="255"/>
      <c r="I363" s="255"/>
      <c r="J363" s="90"/>
      <c r="K363" s="90"/>
      <c r="L363" s="90"/>
      <c r="M363" s="399"/>
      <c r="N363" s="90"/>
    </row>
    <row r="364" spans="1:14" ht="12.75">
      <c r="A364" s="348"/>
      <c r="B364" s="255"/>
      <c r="C364" s="242"/>
      <c r="D364" s="242"/>
      <c r="E364" s="255"/>
      <c r="F364" s="255"/>
      <c r="G364" s="255"/>
      <c r="H364" s="255"/>
      <c r="I364" s="255"/>
      <c r="J364" s="90"/>
      <c r="K364" s="90"/>
      <c r="L364" s="90"/>
      <c r="M364" s="399"/>
      <c r="N364" s="90"/>
    </row>
    <row r="365" spans="1:14" ht="12.75">
      <c r="A365" s="360" t="s">
        <v>543</v>
      </c>
      <c r="B365" s="383"/>
      <c r="C365" s="324"/>
      <c r="D365" s="435" t="s">
        <v>603</v>
      </c>
      <c r="E365" s="379"/>
      <c r="F365" s="379"/>
      <c r="G365" s="379"/>
      <c r="H365" s="379"/>
      <c r="I365" s="379"/>
      <c r="J365" s="90"/>
      <c r="K365" s="90"/>
      <c r="L365" s="90"/>
      <c r="M365" s="399"/>
      <c r="N365" s="90"/>
    </row>
    <row r="366" spans="1:14" ht="12.75">
      <c r="A366" s="240"/>
      <c r="B366" s="286"/>
      <c r="C366" s="286"/>
      <c r="D366" s="286"/>
      <c r="E366" s="286"/>
      <c r="F366" s="286"/>
      <c r="G366" s="286"/>
      <c r="H366" s="278"/>
      <c r="I366" s="278"/>
      <c r="J366" s="90"/>
      <c r="K366" s="90"/>
      <c r="L366" s="90"/>
      <c r="M366" s="399"/>
      <c r="N366" s="90"/>
    </row>
    <row r="367" spans="1:14" ht="12.75">
      <c r="A367" s="43" t="s">
        <v>333</v>
      </c>
      <c r="B367" s="85" t="s">
        <v>544</v>
      </c>
      <c r="C367" s="280" t="s">
        <v>545</v>
      </c>
      <c r="D367" s="85" t="s">
        <v>546</v>
      </c>
      <c r="E367" s="90"/>
      <c r="F367" s="281" t="s">
        <v>547</v>
      </c>
      <c r="G367" s="85" t="s">
        <v>544</v>
      </c>
      <c r="H367" s="85" t="s">
        <v>548</v>
      </c>
      <c r="I367" s="85" t="s">
        <v>549</v>
      </c>
      <c r="J367" s="90"/>
      <c r="K367" s="90"/>
      <c r="L367" s="90"/>
      <c r="M367" s="399"/>
      <c r="N367" s="90"/>
    </row>
    <row r="368" spans="2:14" ht="12.75">
      <c r="B368" s="261" t="s">
        <v>550</v>
      </c>
      <c r="C368" s="103" t="s">
        <v>271</v>
      </c>
      <c r="D368" s="261" t="s">
        <v>550</v>
      </c>
      <c r="E368" s="255"/>
      <c r="F368" s="90"/>
      <c r="G368" s="282" t="s">
        <v>551</v>
      </c>
      <c r="H368" s="282" t="s">
        <v>552</v>
      </c>
      <c r="I368" s="283" t="s">
        <v>551</v>
      </c>
      <c r="J368" s="90"/>
      <c r="K368" s="90"/>
      <c r="L368" s="90"/>
      <c r="M368" s="399"/>
      <c r="N368" s="90"/>
    </row>
    <row r="369" spans="1:14" ht="12.75">
      <c r="A369" s="242"/>
      <c r="B369" s="82"/>
      <c r="C369" s="285" t="s">
        <v>553</v>
      </c>
      <c r="D369" s="82"/>
      <c r="E369" s="255"/>
      <c r="F369" s="242"/>
      <c r="G369" s="286"/>
      <c r="H369" s="278"/>
      <c r="I369" s="278"/>
      <c r="J369" s="90"/>
      <c r="K369" s="90"/>
      <c r="L369" s="90"/>
      <c r="M369" s="399"/>
      <c r="N369" s="90"/>
    </row>
    <row r="370" spans="1:14" ht="12.75">
      <c r="A370" s="378" t="s">
        <v>71</v>
      </c>
      <c r="B370" s="297">
        <v>2</v>
      </c>
      <c r="C370" s="297">
        <v>3</v>
      </c>
      <c r="D370" s="297">
        <v>4</v>
      </c>
      <c r="E370" s="383"/>
      <c r="F370" s="243">
        <v>5</v>
      </c>
      <c r="G370" s="363">
        <v>6</v>
      </c>
      <c r="H370" s="363">
        <v>7</v>
      </c>
      <c r="I370" s="363">
        <v>8</v>
      </c>
      <c r="J370" s="90"/>
      <c r="K370" s="90"/>
      <c r="L370" s="90"/>
      <c r="M370" s="399"/>
      <c r="N370" s="90"/>
    </row>
    <row r="371" spans="1:14" ht="12.75">
      <c r="A371" s="257"/>
      <c r="B371" s="297"/>
      <c r="C371" s="297"/>
      <c r="D371" s="297"/>
      <c r="E371" s="255"/>
      <c r="F371" s="257"/>
      <c r="G371" s="363"/>
      <c r="H371" s="418"/>
      <c r="I371" s="419"/>
      <c r="J371" s="90"/>
      <c r="K371" s="90"/>
      <c r="L371" s="90"/>
      <c r="M371" s="399"/>
      <c r="N371" s="90"/>
    </row>
    <row r="372" spans="1:14" ht="12.75">
      <c r="A372" s="90" t="s">
        <v>554</v>
      </c>
      <c r="B372" s="81">
        <v>0</v>
      </c>
      <c r="C372" s="81">
        <v>22986</v>
      </c>
      <c r="D372" s="81">
        <v>58</v>
      </c>
      <c r="E372" s="332"/>
      <c r="F372" s="288" t="s">
        <v>347</v>
      </c>
      <c r="G372" s="81"/>
      <c r="H372" s="81">
        <v>1422990</v>
      </c>
      <c r="I372" s="81">
        <v>433.03</v>
      </c>
      <c r="J372" s="90"/>
      <c r="K372" s="90"/>
      <c r="L372" s="90"/>
      <c r="M372" s="399"/>
      <c r="N372" s="90"/>
    </row>
    <row r="373" spans="1:14" ht="12.75">
      <c r="A373" s="90"/>
      <c r="B373" s="81"/>
      <c r="C373" s="81"/>
      <c r="D373" s="81"/>
      <c r="E373" s="332"/>
      <c r="F373" s="288"/>
      <c r="G373" s="81"/>
      <c r="H373" s="81"/>
      <c r="I373" s="81"/>
      <c r="J373" s="384"/>
      <c r="K373" s="384"/>
      <c r="L373" s="90"/>
      <c r="M373" s="399"/>
      <c r="N373" s="90"/>
    </row>
    <row r="374" spans="1:14" ht="12.75">
      <c r="A374" s="90" t="s">
        <v>348</v>
      </c>
      <c r="B374" s="288">
        <v>0</v>
      </c>
      <c r="C374" s="81">
        <v>3</v>
      </c>
      <c r="D374" s="81">
        <v>40</v>
      </c>
      <c r="E374" s="288"/>
      <c r="F374" s="288" t="s">
        <v>348</v>
      </c>
      <c r="G374" s="81"/>
      <c r="H374" s="81">
        <v>1824859</v>
      </c>
      <c r="I374" s="81">
        <v>12007.04</v>
      </c>
      <c r="J374" s="384"/>
      <c r="K374" s="384"/>
      <c r="L374" s="90"/>
      <c r="M374" s="399"/>
      <c r="N374" s="90"/>
    </row>
    <row r="375" spans="1:14" ht="12.75">
      <c r="A375" s="90"/>
      <c r="B375" s="288"/>
      <c r="C375" s="81"/>
      <c r="D375" s="81"/>
      <c r="E375" s="288"/>
      <c r="F375" s="288"/>
      <c r="G375" s="81"/>
      <c r="H375" s="81"/>
      <c r="I375" s="81"/>
      <c r="J375" s="384"/>
      <c r="K375" s="384"/>
      <c r="L375" s="90"/>
      <c r="M375" s="399"/>
      <c r="N375" s="90"/>
    </row>
    <row r="376" spans="1:14" ht="12.75">
      <c r="A376" s="90" t="s">
        <v>555</v>
      </c>
      <c r="B376" s="81"/>
      <c r="C376" s="81"/>
      <c r="D376" s="81"/>
      <c r="E376" s="288"/>
      <c r="F376" s="288" t="s">
        <v>345</v>
      </c>
      <c r="G376" s="197">
        <f>G377+G378</f>
        <v>152</v>
      </c>
      <c r="H376" s="197">
        <f>H377+H378</f>
        <v>774414.61</v>
      </c>
      <c r="I376" s="197">
        <f>I377+I378</f>
        <v>572</v>
      </c>
      <c r="J376" s="384"/>
      <c r="K376" s="384"/>
      <c r="L376" s="90"/>
      <c r="M376" s="399"/>
      <c r="N376" s="90"/>
    </row>
    <row r="377" spans="1:14" ht="12.75">
      <c r="A377" s="90" t="s">
        <v>556</v>
      </c>
      <c r="B377" s="288"/>
      <c r="C377" s="81"/>
      <c r="D377" s="81"/>
      <c r="E377" s="288"/>
      <c r="F377" s="288" t="s">
        <v>557</v>
      </c>
      <c r="G377" s="81">
        <v>73</v>
      </c>
      <c r="H377" s="81">
        <v>376901.22</v>
      </c>
      <c r="I377" s="81">
        <v>245</v>
      </c>
      <c r="J377" s="384"/>
      <c r="K377" s="384"/>
      <c r="L377" s="90"/>
      <c r="M377" s="399"/>
      <c r="N377" s="90"/>
    </row>
    <row r="378" spans="1:14" ht="12.75">
      <c r="A378" s="90" t="s">
        <v>558</v>
      </c>
      <c r="B378" s="81"/>
      <c r="C378" s="81"/>
      <c r="D378" s="81"/>
      <c r="E378" s="288"/>
      <c r="F378" s="288" t="s">
        <v>559</v>
      </c>
      <c r="G378" s="81">
        <v>79</v>
      </c>
      <c r="H378" s="81">
        <v>397513.39</v>
      </c>
      <c r="I378" s="81">
        <v>327</v>
      </c>
      <c r="J378" s="384"/>
      <c r="K378" s="384"/>
      <c r="L378" s="90"/>
      <c r="M378" s="399"/>
      <c r="N378" s="90"/>
    </row>
    <row r="379" spans="1:14" ht="12.75">
      <c r="A379" s="90"/>
      <c r="B379" s="81"/>
      <c r="C379" s="288"/>
      <c r="D379" s="288"/>
      <c r="E379" s="288"/>
      <c r="F379" s="288" t="s">
        <v>346</v>
      </c>
      <c r="G379" s="197">
        <f>G380+G381</f>
        <v>599</v>
      </c>
      <c r="H379" s="197">
        <f>H380+H381</f>
        <v>109533.19</v>
      </c>
      <c r="I379" s="197">
        <f>I380+I381</f>
        <v>2088</v>
      </c>
      <c r="J379" s="384"/>
      <c r="K379" s="384"/>
      <c r="L379" s="90"/>
      <c r="M379" s="399"/>
      <c r="N379" s="90"/>
    </row>
    <row r="380" spans="1:14" ht="12.75">
      <c r="A380" s="327" t="s">
        <v>346</v>
      </c>
      <c r="B380" s="288"/>
      <c r="C380" s="288"/>
      <c r="D380" s="288"/>
      <c r="E380" s="288"/>
      <c r="F380" s="288" t="s">
        <v>557</v>
      </c>
      <c r="G380" s="81">
        <v>517</v>
      </c>
      <c r="H380" s="81">
        <v>87865.27</v>
      </c>
      <c r="I380" s="81">
        <v>1781</v>
      </c>
      <c r="J380" s="90"/>
      <c r="K380" s="90"/>
      <c r="L380" s="90"/>
      <c r="M380" s="399"/>
      <c r="N380" s="90"/>
    </row>
    <row r="381" spans="1:14" ht="12.75">
      <c r="A381" s="90" t="s">
        <v>556</v>
      </c>
      <c r="B381" s="288"/>
      <c r="C381" s="288"/>
      <c r="D381" s="288"/>
      <c r="E381" s="288"/>
      <c r="F381" s="288" t="s">
        <v>560</v>
      </c>
      <c r="G381" s="81">
        <v>82</v>
      </c>
      <c r="H381" s="81">
        <v>21667.92</v>
      </c>
      <c r="I381" s="81">
        <v>307</v>
      </c>
      <c r="J381" s="90"/>
      <c r="K381" s="90"/>
      <c r="L381" s="90"/>
      <c r="M381" s="399"/>
      <c r="N381" s="90"/>
    </row>
    <row r="382" spans="1:14" ht="12.75">
      <c r="A382" s="90" t="s">
        <v>558</v>
      </c>
      <c r="B382" s="288"/>
      <c r="C382" s="288"/>
      <c r="D382" s="288"/>
      <c r="E382" s="288"/>
      <c r="F382" s="288" t="s">
        <v>560</v>
      </c>
      <c r="G382" s="81">
        <v>65</v>
      </c>
      <c r="H382" s="81">
        <v>17145.84</v>
      </c>
      <c r="I382" s="81">
        <v>279</v>
      </c>
      <c r="J382" s="90"/>
      <c r="K382" s="90"/>
      <c r="L382" s="90"/>
      <c r="M382" s="399"/>
      <c r="N382" s="90"/>
    </row>
    <row r="383" spans="1:14" ht="12" customHeight="1">
      <c r="A383" s="242"/>
      <c r="B383" s="238"/>
      <c r="C383" s="279"/>
      <c r="D383" s="238"/>
      <c r="E383" s="242"/>
      <c r="F383" s="242"/>
      <c r="G383" s="421"/>
      <c r="H383" s="421"/>
      <c r="I383" s="242"/>
      <c r="J383" s="90"/>
      <c r="K383" s="90"/>
      <c r="L383" s="90"/>
      <c r="M383" s="399"/>
      <c r="N383" s="90"/>
    </row>
    <row r="384" spans="1:14" ht="12.75">
      <c r="A384" s="255"/>
      <c r="B384" s="82"/>
      <c r="C384" s="276"/>
      <c r="D384" s="82"/>
      <c r="E384" s="255"/>
      <c r="F384" s="255"/>
      <c r="G384" s="197"/>
      <c r="H384" s="376"/>
      <c r="I384" s="255"/>
      <c r="J384" s="90"/>
      <c r="K384" s="90"/>
      <c r="L384" s="90"/>
      <c r="M384" s="399"/>
      <c r="N384" s="90"/>
    </row>
    <row r="385" ht="12.75">
      <c r="A385" s="438" t="s">
        <v>645</v>
      </c>
    </row>
  </sheetData>
  <mergeCells count="3">
    <mergeCell ref="A185:I185"/>
    <mergeCell ref="A342:I342"/>
    <mergeCell ref="A36:H36"/>
  </mergeCells>
  <hyperlinks>
    <hyperlink ref="F4" location="'Options time series-NSE '!A1" display="Nifty Options"/>
    <hyperlink ref="F208" location="'BSE HC'!A1" display="BSE HC "/>
    <hyperlink ref="F149" location="'Options time series-NSE '!A1" display="Nifty Futures"/>
    <hyperlink ref="F32" location="'Options time series-NSE '!A1" display="Nifty Futures"/>
    <hyperlink ref="F152" location="'Options time series-NSE '!A1" display="Stock Options"/>
    <hyperlink ref="F57" location="'Options time series-NSE '!A1" display="Nifty Futures"/>
    <hyperlink ref="F151" location="'Options time series-NSE '!A1" display="Nifty Options"/>
    <hyperlink ref="D212" location="'Options time series-BSE '!A1" display="Stock Futures"/>
    <hyperlink ref="D208" location="'CNX Midcap 200'!A1" display="CNX Midcap 200"/>
    <hyperlink ref="I149" location="'Options time series-NSE '!A1" display="Stock Options"/>
    <hyperlink ref="C152" location="'S&amp;P CNX Defty'!A1" display="S&amp;P CNX Defty"/>
    <hyperlink ref="F207" location="'Options time series-NSE '!A1" display="Nifty Futures"/>
    <hyperlink ref="F213" location="'Options time series-BSE '!A1" display="Sensex Options"/>
    <hyperlink ref="H213" location="'Options time series-BSE '!A1" display="Sensex Options"/>
    <hyperlink ref="F129" location="'BSE SENSEX'!A1" display="SENSEX "/>
    <hyperlink ref="F130" location="'Options time series-NSE '!A1" display="Stock Futures"/>
    <hyperlink ref="C213" location="'Options time series-BSE '!A1" display="Sensex Options"/>
    <hyperlink ref="F102" location="'Options time series-NSE '!A1" display="Nifty Futures"/>
    <hyperlink ref="F180" location="'Options time series-NSE '!A1" display="Nifty Futures"/>
    <hyperlink ref="I272" location="'Options time series-NSE '!A1" display="Nifty Futures"/>
    <hyperlink ref="C228" location="'CNX Midcap 200'!A1" display="CNX Midcap 200"/>
    <hyperlink ref="F228" location="'BSE SENSEX'!A1" display="SENSEX "/>
    <hyperlink ref="F231" location="'Options time series-NSE '!A1" display="Stock Futures"/>
    <hyperlink ref="F230" location="'Options time series-NSE '!A1" display="Nifty Futures"/>
    <hyperlink ref="F227" location="'Options time series-NSE '!A1" display="Stock Options"/>
    <hyperlink ref="F229" location="'Options time series-NSE '!A1" display="Nifty Options"/>
    <hyperlink ref="A230" location="'BSE 100'!A1" display="BSE100 "/>
    <hyperlink ref="A361" location="'S&amp;P CNX Defty'!A1" display="S&amp;P CNX Defty"/>
    <hyperlink ref="F349" location="'Options time series-BSE '!A1" display="Stock Futures"/>
    <hyperlink ref="I349" location="'Options time series-NSE '!A1" display="Nifty Futures"/>
    <hyperlink ref="I351" location="'Options time series-NSE '!A1" display="Nifty Futures"/>
    <hyperlink ref="C307" location="'CNX Midcap 200'!A1" display="CNX Midcap 200"/>
    <hyperlink ref="C310" location="'BSE SENSEX'!A1" display="SENSEX "/>
    <hyperlink ref="D310" location="'BSE TECK'!A1" display="BSE TECk "/>
    <hyperlink ref="F307" location="'BSE SENSEX'!A1" display="SENSEX "/>
    <hyperlink ref="F310" location="'Options time series-NSE '!A1" display="Stock Futures"/>
    <hyperlink ref="F309" location="'Options time series-NSE '!A1" display="Nifty Futures"/>
    <hyperlink ref="F306" location="'Options time series-NSE '!A1" display="Stock Options"/>
    <hyperlink ref="F308" location="'Options time series-NSE '!A1" display="Nifty Options"/>
    <hyperlink ref="A309" location="'BSE 100'!A1" display="BSE100 "/>
    <hyperlink ref="F74" location="'Options time series-NSE '!A1" display="Nifty Options"/>
    <hyperlink ref="A158" location="'BSE 200'!A1" display="BSE200 "/>
    <hyperlink ref="B212" location="'Options time series-NSE '!A1" display="Stock Futures"/>
    <hyperlink ref="B149" location="'Options time series-NSE '!A1" display="Stock Options"/>
    <hyperlink ref="B133" location="'Options time series-NSE '!A1" display="Stock Options"/>
    <hyperlink ref="B272" location="'Options time series-NSE '!A1" display="Nifty Futures"/>
    <hyperlink ref="B351" location="'Options time series-NSE '!A1" display="Nifty Futures"/>
    <hyperlink ref="A385" location="Index!A1" display="Back"/>
  </hyperlinks>
  <printOptions/>
  <pageMargins left="0.75" right="0.75" top="1" bottom="1" header="0.5" footer="0.5"/>
  <pageSetup horizontalDpi="600" verticalDpi="600" orientation="landscape" scale="76" r:id="rId1"/>
  <colBreaks count="1" manualBreakCount="1">
    <brk id="9" max="65535" man="1"/>
  </colBreaks>
</worksheet>
</file>

<file path=xl/worksheets/sheet2.xml><?xml version="1.0" encoding="utf-8"?>
<worksheet xmlns="http://schemas.openxmlformats.org/spreadsheetml/2006/main" xmlns:r="http://schemas.openxmlformats.org/officeDocument/2006/relationships">
  <dimension ref="A1:Q41"/>
  <sheetViews>
    <sheetView workbookViewId="0" topLeftCell="A1">
      <selection activeCell="A41" sqref="A41"/>
    </sheetView>
  </sheetViews>
  <sheetFormatPr defaultColWidth="9.140625" defaultRowHeight="12.75"/>
  <cols>
    <col min="1" max="1" width="34.57421875" style="0" customWidth="1"/>
    <col min="2" max="9" width="9.8515625" style="0" customWidth="1"/>
    <col min="10" max="15" width="10.28125" style="0" customWidth="1"/>
    <col min="16" max="17" width="9.7109375" style="0" customWidth="1"/>
  </cols>
  <sheetData>
    <row r="1" spans="1:14" ht="12.75">
      <c r="A1" s="1" t="s">
        <v>1</v>
      </c>
      <c r="B1" s="2"/>
      <c r="C1" s="2"/>
      <c r="D1" s="2"/>
      <c r="E1" s="2"/>
      <c r="F1" s="2"/>
      <c r="G1" s="2"/>
      <c r="H1" s="2"/>
      <c r="I1" s="2"/>
      <c r="J1" s="2"/>
      <c r="K1" s="2"/>
      <c r="L1" s="2"/>
      <c r="M1" s="3"/>
      <c r="N1" s="2"/>
    </row>
    <row r="2" spans="1:14" ht="12.75">
      <c r="A2" s="1" t="s">
        <v>0</v>
      </c>
      <c r="B2" s="2"/>
      <c r="C2" s="2"/>
      <c r="D2" s="2"/>
      <c r="E2" s="2"/>
      <c r="F2" s="2"/>
      <c r="G2" s="2"/>
      <c r="H2" s="2"/>
      <c r="I2" s="2"/>
      <c r="J2" s="2"/>
      <c r="K2" s="2"/>
      <c r="L2" s="2"/>
      <c r="M2" s="3"/>
      <c r="N2" s="2"/>
    </row>
    <row r="3" spans="1:17" ht="12.75">
      <c r="A3" s="4"/>
      <c r="B3" s="5"/>
      <c r="C3" s="5"/>
      <c r="D3" s="4"/>
      <c r="E3" s="4"/>
      <c r="F3" s="4"/>
      <c r="G3" s="4"/>
      <c r="H3" s="4"/>
      <c r="I3" s="4"/>
      <c r="J3" s="4"/>
      <c r="K3" s="4"/>
      <c r="L3" s="4"/>
      <c r="M3" s="4"/>
      <c r="N3" s="4"/>
      <c r="O3" s="5"/>
      <c r="P3" s="5"/>
      <c r="Q3" s="5"/>
    </row>
    <row r="4" spans="1:17" ht="12.75">
      <c r="A4" s="2" t="s">
        <v>2</v>
      </c>
      <c r="B4" s="448" t="s">
        <v>3</v>
      </c>
      <c r="C4" s="448"/>
      <c r="D4" s="448" t="s">
        <v>4</v>
      </c>
      <c r="E4" s="448"/>
      <c r="F4" s="449" t="s">
        <v>5</v>
      </c>
      <c r="G4" s="449"/>
      <c r="H4" s="448" t="s">
        <v>6</v>
      </c>
      <c r="I4" s="448"/>
      <c r="J4" s="2" t="s">
        <v>7</v>
      </c>
      <c r="K4" s="2"/>
      <c r="L4" s="6" t="s">
        <v>8</v>
      </c>
      <c r="M4" s="2"/>
      <c r="N4" s="3" t="s">
        <v>9</v>
      </c>
      <c r="O4" s="2"/>
      <c r="P4" s="3" t="s">
        <v>10</v>
      </c>
      <c r="Q4" s="2"/>
    </row>
    <row r="5" spans="1:17" ht="12.75">
      <c r="A5" s="2"/>
      <c r="B5" s="6" t="s">
        <v>11</v>
      </c>
      <c r="C5" s="6" t="s">
        <v>12</v>
      </c>
      <c r="D5" s="6" t="s">
        <v>11</v>
      </c>
      <c r="E5" s="6" t="s">
        <v>12</v>
      </c>
      <c r="F5" s="6" t="s">
        <v>11</v>
      </c>
      <c r="G5" s="6" t="s">
        <v>12</v>
      </c>
      <c r="H5" s="6" t="s">
        <v>11</v>
      </c>
      <c r="I5" s="6" t="s">
        <v>12</v>
      </c>
      <c r="J5" s="6" t="s">
        <v>11</v>
      </c>
      <c r="K5" s="6" t="s">
        <v>12</v>
      </c>
      <c r="L5" s="6" t="s">
        <v>11</v>
      </c>
      <c r="M5" s="6" t="s">
        <v>12</v>
      </c>
      <c r="N5" s="6" t="s">
        <v>11</v>
      </c>
      <c r="O5" s="6" t="s">
        <v>12</v>
      </c>
      <c r="P5" s="6" t="s">
        <v>11</v>
      </c>
      <c r="Q5" s="6" t="s">
        <v>12</v>
      </c>
    </row>
    <row r="6" spans="1:17" ht="12.75">
      <c r="A6" s="75"/>
      <c r="B6" s="8" t="s">
        <v>13</v>
      </c>
      <c r="C6" s="8" t="s">
        <v>14</v>
      </c>
      <c r="D6" s="8" t="s">
        <v>13</v>
      </c>
      <c r="E6" s="8" t="s">
        <v>14</v>
      </c>
      <c r="F6" s="8" t="s">
        <v>13</v>
      </c>
      <c r="G6" s="8" t="s">
        <v>14</v>
      </c>
      <c r="H6" s="8" t="s">
        <v>13</v>
      </c>
      <c r="I6" s="8" t="s">
        <v>14</v>
      </c>
      <c r="J6" s="8" t="s">
        <v>13</v>
      </c>
      <c r="K6" s="8" t="s">
        <v>14</v>
      </c>
      <c r="L6" s="8" t="s">
        <v>13</v>
      </c>
      <c r="M6" s="8" t="s">
        <v>14</v>
      </c>
      <c r="N6" s="8" t="s">
        <v>13</v>
      </c>
      <c r="O6" s="8" t="s">
        <v>14</v>
      </c>
      <c r="P6" s="8" t="s">
        <v>13</v>
      </c>
      <c r="Q6" s="8" t="s">
        <v>14</v>
      </c>
    </row>
    <row r="7" spans="1:17" ht="12.75">
      <c r="A7" t="s">
        <v>15</v>
      </c>
      <c r="F7" s="6"/>
      <c r="G7" s="6"/>
      <c r="J7" s="6"/>
      <c r="K7" s="6"/>
      <c r="L7" s="6"/>
      <c r="M7" s="6"/>
      <c r="N7" s="6"/>
      <c r="O7" s="6"/>
      <c r="P7" s="6"/>
      <c r="Q7" s="6"/>
    </row>
    <row r="8" spans="1:17" ht="12.75">
      <c r="A8" t="s">
        <v>16</v>
      </c>
      <c r="B8" s="9">
        <v>118</v>
      </c>
      <c r="C8" s="9">
        <v>31600</v>
      </c>
      <c r="D8" s="9">
        <v>131</v>
      </c>
      <c r="E8" s="9">
        <v>21154</v>
      </c>
      <c r="F8" s="6">
        <v>54</v>
      </c>
      <c r="G8" s="6">
        <v>13482</v>
      </c>
      <c r="H8" s="9">
        <v>27</v>
      </c>
      <c r="I8" s="9">
        <v>3210</v>
      </c>
      <c r="J8" s="6">
        <v>9</v>
      </c>
      <c r="K8" s="6">
        <v>1878</v>
      </c>
      <c r="L8" s="10">
        <v>19</v>
      </c>
      <c r="M8" s="11">
        <v>5692.2</v>
      </c>
      <c r="N8" s="10">
        <v>139</v>
      </c>
      <c r="O8" s="10">
        <v>4890</v>
      </c>
      <c r="P8" s="10">
        <v>79</v>
      </c>
      <c r="Q8" s="10">
        <v>5153.3</v>
      </c>
    </row>
    <row r="9" spans="2:17" ht="12.75">
      <c r="B9" s="9"/>
      <c r="C9" s="12">
        <v>49.4</v>
      </c>
      <c r="D9" s="9"/>
      <c r="E9" s="12" t="s">
        <v>17</v>
      </c>
      <c r="F9" s="6"/>
      <c r="G9" s="13">
        <v>266.9</v>
      </c>
      <c r="H9" s="9"/>
      <c r="I9" s="12" t="s">
        <v>18</v>
      </c>
      <c r="J9" s="6"/>
      <c r="K9" s="13">
        <v>67</v>
      </c>
      <c r="L9" s="10"/>
      <c r="M9" s="14">
        <v>16.4</v>
      </c>
      <c r="N9" s="10"/>
      <c r="O9" s="6" t="s">
        <v>19</v>
      </c>
      <c r="P9" s="10"/>
      <c r="Q9" s="14">
        <v>2.8</v>
      </c>
    </row>
    <row r="10" spans="1:17" ht="12.75">
      <c r="A10" t="s">
        <v>20</v>
      </c>
      <c r="B10" s="9">
        <v>9</v>
      </c>
      <c r="C10" s="9">
        <v>2420</v>
      </c>
      <c r="D10" s="9">
        <v>11</v>
      </c>
      <c r="E10" s="9">
        <v>7746</v>
      </c>
      <c r="F10" s="6">
        <v>12</v>
      </c>
      <c r="G10" s="6">
        <v>5710</v>
      </c>
      <c r="H10" s="9">
        <v>3</v>
      </c>
      <c r="I10" s="9">
        <v>1251</v>
      </c>
      <c r="J10" s="6">
        <v>4</v>
      </c>
      <c r="K10" s="6">
        <v>1236</v>
      </c>
      <c r="L10" s="15">
        <v>10</v>
      </c>
      <c r="M10" s="15">
        <v>4090.8</v>
      </c>
      <c r="N10" s="6">
        <v>17</v>
      </c>
      <c r="O10" s="6">
        <v>2491.6</v>
      </c>
      <c r="P10" s="6">
        <v>13</v>
      </c>
      <c r="Q10" s="6">
        <v>2803.6</v>
      </c>
    </row>
    <row r="11" spans="1:17" ht="12.75">
      <c r="A11" t="s">
        <v>21</v>
      </c>
      <c r="B11" s="9">
        <v>109</v>
      </c>
      <c r="C11" s="9">
        <v>29180</v>
      </c>
      <c r="D11" s="9">
        <v>120</v>
      </c>
      <c r="E11" s="9">
        <v>13408</v>
      </c>
      <c r="F11" s="6">
        <v>42</v>
      </c>
      <c r="G11" s="6">
        <v>7772</v>
      </c>
      <c r="H11" s="9">
        <v>24</v>
      </c>
      <c r="I11" s="9">
        <v>1959</v>
      </c>
      <c r="J11" s="6">
        <v>5</v>
      </c>
      <c r="K11" s="6">
        <v>642</v>
      </c>
      <c r="L11" s="15">
        <v>9</v>
      </c>
      <c r="M11" s="15">
        <v>1601.4</v>
      </c>
      <c r="N11" s="6">
        <v>122</v>
      </c>
      <c r="O11" s="6">
        <v>2398.4</v>
      </c>
      <c r="P11" s="6">
        <v>66</v>
      </c>
      <c r="Q11" s="16">
        <v>2349.7</v>
      </c>
    </row>
    <row r="12" spans="1:17" ht="12.75">
      <c r="A12" t="s">
        <v>22</v>
      </c>
      <c r="B12" s="9">
        <v>1</v>
      </c>
      <c r="C12" s="9">
        <v>782</v>
      </c>
      <c r="D12" s="9">
        <v>7</v>
      </c>
      <c r="E12" s="9">
        <v>5786</v>
      </c>
      <c r="F12" s="6">
        <v>5</v>
      </c>
      <c r="G12" s="6">
        <v>8410</v>
      </c>
      <c r="H12" s="9">
        <v>8</v>
      </c>
      <c r="I12" s="9">
        <v>3980</v>
      </c>
      <c r="J12" s="6">
        <v>8</v>
      </c>
      <c r="K12" s="6">
        <v>2989</v>
      </c>
      <c r="L12" s="15">
        <v>5</v>
      </c>
      <c r="M12" s="15">
        <v>1419.5</v>
      </c>
      <c r="N12" s="6">
        <v>5</v>
      </c>
      <c r="O12" s="6">
        <v>1472.2</v>
      </c>
      <c r="P12" s="11">
        <v>4</v>
      </c>
      <c r="Q12" s="11">
        <v>2551</v>
      </c>
    </row>
    <row r="13" spans="1:17" ht="12.75">
      <c r="A13" s="2"/>
      <c r="B13" s="9"/>
      <c r="C13" s="12">
        <v>-86.5</v>
      </c>
      <c r="D13" s="9"/>
      <c r="E13" s="12" t="s">
        <v>23</v>
      </c>
      <c r="F13" s="6"/>
      <c r="G13" s="17">
        <v>101.4</v>
      </c>
      <c r="H13" s="9"/>
      <c r="I13" s="12" t="s">
        <v>24</v>
      </c>
      <c r="J13" s="6"/>
      <c r="K13" s="17">
        <v>110.5</v>
      </c>
      <c r="L13" s="15"/>
      <c r="M13" s="6" t="s">
        <v>25</v>
      </c>
      <c r="N13" s="6"/>
      <c r="O13" s="6" t="s">
        <v>26</v>
      </c>
      <c r="P13" s="6"/>
      <c r="Q13" s="6"/>
    </row>
    <row r="14" spans="1:17" ht="12.75">
      <c r="A14" s="2" t="s">
        <v>27</v>
      </c>
      <c r="B14" s="12" t="s">
        <v>28</v>
      </c>
      <c r="C14" s="12" t="s">
        <v>28</v>
      </c>
      <c r="D14" s="12" t="s">
        <v>28</v>
      </c>
      <c r="E14" s="12" t="s">
        <v>28</v>
      </c>
      <c r="F14" s="10" t="s">
        <v>28</v>
      </c>
      <c r="G14" s="10" t="s">
        <v>28</v>
      </c>
      <c r="H14" s="12" t="s">
        <v>28</v>
      </c>
      <c r="I14" s="12" t="s">
        <v>28</v>
      </c>
      <c r="J14" s="10" t="s">
        <v>28</v>
      </c>
      <c r="K14" s="10" t="s">
        <v>28</v>
      </c>
      <c r="L14" s="16" t="s">
        <v>28</v>
      </c>
      <c r="M14" s="16" t="s">
        <v>28</v>
      </c>
      <c r="N14" s="16" t="s">
        <v>28</v>
      </c>
      <c r="O14" s="16" t="s">
        <v>28</v>
      </c>
      <c r="P14" s="16" t="s">
        <v>28</v>
      </c>
      <c r="Q14" s="16" t="s">
        <v>28</v>
      </c>
    </row>
    <row r="15" spans="1:17" ht="12.75">
      <c r="A15" t="s">
        <v>29</v>
      </c>
      <c r="B15" s="12" t="s">
        <v>28</v>
      </c>
      <c r="C15" s="12" t="s">
        <v>28</v>
      </c>
      <c r="D15" s="9">
        <v>1</v>
      </c>
      <c r="E15" s="9">
        <v>373</v>
      </c>
      <c r="F15" s="10">
        <v>1</v>
      </c>
      <c r="G15" s="10">
        <v>2684</v>
      </c>
      <c r="H15" s="9">
        <v>1</v>
      </c>
      <c r="I15" s="9">
        <v>100</v>
      </c>
      <c r="J15" s="10" t="s">
        <v>28</v>
      </c>
      <c r="K15" s="10" t="s">
        <v>28</v>
      </c>
      <c r="L15" s="15">
        <v>1</v>
      </c>
      <c r="M15" s="6">
        <v>350</v>
      </c>
      <c r="N15" s="16" t="s">
        <v>28</v>
      </c>
      <c r="O15" s="16" t="s">
        <v>28</v>
      </c>
      <c r="P15" s="16" t="s">
        <v>28</v>
      </c>
      <c r="Q15" s="16" t="s">
        <v>28</v>
      </c>
    </row>
    <row r="16" spans="1:17" ht="12.75">
      <c r="A16" s="2"/>
      <c r="B16" s="9"/>
      <c r="C16" s="9"/>
      <c r="D16" s="9"/>
      <c r="E16" s="9"/>
      <c r="F16" s="6"/>
      <c r="G16" s="6"/>
      <c r="H16" s="9"/>
      <c r="I16" s="9"/>
      <c r="J16" s="6"/>
      <c r="K16" s="6"/>
      <c r="L16" s="15"/>
      <c r="M16" s="6"/>
      <c r="N16" s="6"/>
      <c r="O16" s="6"/>
      <c r="P16" s="6"/>
      <c r="Q16" s="6"/>
    </row>
    <row r="17" spans="1:17" ht="12.75">
      <c r="A17" t="s">
        <v>30</v>
      </c>
      <c r="B17" s="9">
        <v>1</v>
      </c>
      <c r="C17" s="9">
        <v>782</v>
      </c>
      <c r="D17" s="9">
        <v>6</v>
      </c>
      <c r="E17" s="9">
        <v>5413</v>
      </c>
      <c r="F17" s="6">
        <v>4</v>
      </c>
      <c r="G17" s="6">
        <v>5726</v>
      </c>
      <c r="H17" s="9">
        <v>7</v>
      </c>
      <c r="I17" s="9">
        <v>3880</v>
      </c>
      <c r="J17" s="6">
        <v>8</v>
      </c>
      <c r="K17" s="6">
        <v>2989</v>
      </c>
      <c r="L17" s="15">
        <v>4</v>
      </c>
      <c r="M17" s="15">
        <v>1069.5</v>
      </c>
      <c r="N17" s="6">
        <v>5</v>
      </c>
      <c r="O17" s="6">
        <v>1472.2</v>
      </c>
      <c r="P17" s="6">
        <v>4</v>
      </c>
      <c r="Q17" s="6">
        <v>2551</v>
      </c>
    </row>
    <row r="18" spans="1:17" ht="12.75">
      <c r="A18" s="2"/>
      <c r="B18" s="9"/>
      <c r="C18" s="9"/>
      <c r="D18" s="9"/>
      <c r="E18" s="9"/>
      <c r="F18" s="6"/>
      <c r="G18" s="6"/>
      <c r="H18" s="9"/>
      <c r="I18" s="9"/>
      <c r="J18" s="6"/>
      <c r="K18" s="6"/>
      <c r="L18" s="15"/>
      <c r="M18" s="6"/>
      <c r="N18" s="6"/>
      <c r="O18" s="6"/>
      <c r="P18" s="6"/>
      <c r="Q18" s="13">
        <v>41.4</v>
      </c>
    </row>
    <row r="19" spans="1:17" ht="12.75">
      <c r="A19" t="s">
        <v>31</v>
      </c>
      <c r="B19" s="9">
        <v>119</v>
      </c>
      <c r="C19" s="9">
        <v>32382</v>
      </c>
      <c r="D19" s="9">
        <v>138</v>
      </c>
      <c r="E19" s="9">
        <v>26940</v>
      </c>
      <c r="F19" s="6">
        <v>59</v>
      </c>
      <c r="G19" s="6">
        <v>21892</v>
      </c>
      <c r="H19" s="9">
        <v>35</v>
      </c>
      <c r="I19" s="9">
        <v>7190</v>
      </c>
      <c r="J19" s="6">
        <v>17</v>
      </c>
      <c r="K19" s="6">
        <v>4867</v>
      </c>
      <c r="L19" s="15">
        <v>24</v>
      </c>
      <c r="M19" s="15">
        <v>7111.7</v>
      </c>
      <c r="N19" s="6">
        <v>144</v>
      </c>
      <c r="O19" s="6">
        <v>6362.2</v>
      </c>
      <c r="P19" s="6">
        <v>83</v>
      </c>
      <c r="Q19" s="6">
        <v>7704.3</v>
      </c>
    </row>
    <row r="20" spans="1:17" ht="12.75">
      <c r="A20" s="2"/>
      <c r="B20" s="9"/>
      <c r="C20" s="12">
        <v>20.2</v>
      </c>
      <c r="D20" s="9"/>
      <c r="E20" s="12" t="s">
        <v>32</v>
      </c>
      <c r="F20" s="6"/>
      <c r="G20" s="18" t="s">
        <v>33</v>
      </c>
      <c r="H20" s="9"/>
      <c r="I20" s="12" t="s">
        <v>34</v>
      </c>
      <c r="J20" s="6"/>
      <c r="K20" s="13">
        <v>31.6</v>
      </c>
      <c r="L20" s="15"/>
      <c r="M20" s="17">
        <v>11.8</v>
      </c>
      <c r="N20" s="6"/>
      <c r="O20" s="6" t="s">
        <v>35</v>
      </c>
      <c r="P20" s="6"/>
      <c r="Q20" s="6" t="s">
        <v>36</v>
      </c>
    </row>
    <row r="21" spans="1:17" ht="12.75">
      <c r="A21" s="2" t="s">
        <v>37</v>
      </c>
      <c r="B21" s="9"/>
      <c r="C21" s="9"/>
      <c r="D21" s="9"/>
      <c r="E21" s="9"/>
      <c r="F21" s="6"/>
      <c r="G21" s="6"/>
      <c r="H21" s="9"/>
      <c r="I21" s="9"/>
      <c r="J21" s="6"/>
      <c r="K21" s="6"/>
      <c r="L21" s="15"/>
      <c r="M21" s="6"/>
      <c r="N21" s="6"/>
      <c r="O21" s="6"/>
      <c r="P21" s="6"/>
      <c r="Q21" s="6"/>
    </row>
    <row r="22" spans="1:17" ht="12.75">
      <c r="A22" t="s">
        <v>38</v>
      </c>
      <c r="B22" s="9">
        <v>1539</v>
      </c>
      <c r="C22" s="9">
        <v>87387</v>
      </c>
      <c r="D22" s="9">
        <v>946</v>
      </c>
      <c r="E22" s="9">
        <v>41190</v>
      </c>
      <c r="F22" s="6">
        <v>717</v>
      </c>
      <c r="G22" s="6">
        <v>35794</v>
      </c>
      <c r="H22" s="9">
        <v>578</v>
      </c>
      <c r="I22" s="9">
        <v>14866</v>
      </c>
      <c r="J22" s="6">
        <v>877</v>
      </c>
      <c r="K22" s="6">
        <v>25077</v>
      </c>
      <c r="L22" s="15">
        <v>672</v>
      </c>
      <c r="M22" s="6">
        <v>28620</v>
      </c>
      <c r="N22" s="6">
        <v>379</v>
      </c>
      <c r="O22" s="6">
        <v>23105.6</v>
      </c>
      <c r="P22" s="6">
        <v>367</v>
      </c>
      <c r="Q22" s="6">
        <v>19403.5</v>
      </c>
    </row>
    <row r="23" spans="1:17" ht="12.75">
      <c r="A23" s="2"/>
      <c r="B23" s="9"/>
      <c r="C23" s="12">
        <v>104.9</v>
      </c>
      <c r="D23" s="9"/>
      <c r="E23" s="12">
        <v>16.5</v>
      </c>
      <c r="F23" s="6"/>
      <c r="G23" s="18" t="s">
        <v>39</v>
      </c>
      <c r="H23" s="9"/>
      <c r="I23" s="9" t="s">
        <v>40</v>
      </c>
      <c r="J23" s="6"/>
      <c r="K23" s="13">
        <v>12.4</v>
      </c>
      <c r="L23" s="15"/>
      <c r="M23" s="17">
        <v>27.1</v>
      </c>
      <c r="N23" s="6"/>
      <c r="O23" s="17">
        <v>19</v>
      </c>
      <c r="P23" s="6"/>
      <c r="Q23" s="17">
        <v>14.2</v>
      </c>
    </row>
    <row r="24" spans="1:17" ht="12.75">
      <c r="A24" s="2" t="s">
        <v>41</v>
      </c>
      <c r="B24" s="9">
        <v>649</v>
      </c>
      <c r="C24" s="9">
        <v>51321</v>
      </c>
      <c r="D24" s="9">
        <v>375</v>
      </c>
      <c r="E24" s="9">
        <v>26463</v>
      </c>
      <c r="F24" s="6">
        <v>255</v>
      </c>
      <c r="G24" s="6">
        <v>20974</v>
      </c>
      <c r="H24" s="9">
        <v>291</v>
      </c>
      <c r="I24" s="9">
        <v>9178</v>
      </c>
      <c r="J24" s="6">
        <v>327</v>
      </c>
      <c r="K24" s="6">
        <v>9454</v>
      </c>
      <c r="L24" s="15">
        <v>363</v>
      </c>
      <c r="M24" s="6">
        <v>16019</v>
      </c>
      <c r="N24" s="6">
        <v>208</v>
      </c>
      <c r="O24" s="6">
        <v>13262.6</v>
      </c>
      <c r="P24" s="6">
        <v>176</v>
      </c>
      <c r="Q24" s="6">
        <v>10875.2</v>
      </c>
    </row>
    <row r="25" spans="1:17" ht="12.75">
      <c r="A25" s="2" t="s">
        <v>42</v>
      </c>
      <c r="B25" s="9">
        <v>890</v>
      </c>
      <c r="C25" s="9">
        <v>33066</v>
      </c>
      <c r="D25" s="9">
        <v>571</v>
      </c>
      <c r="E25" s="9">
        <v>14727</v>
      </c>
      <c r="F25" s="6">
        <v>462</v>
      </c>
      <c r="G25" s="6">
        <v>14820</v>
      </c>
      <c r="H25" s="9">
        <v>287</v>
      </c>
      <c r="I25" s="9">
        <v>5688</v>
      </c>
      <c r="J25" s="6">
        <v>550</v>
      </c>
      <c r="K25" s="6">
        <v>15623</v>
      </c>
      <c r="L25" s="15">
        <v>309</v>
      </c>
      <c r="M25" s="6">
        <v>12601</v>
      </c>
      <c r="N25" s="6">
        <v>171</v>
      </c>
      <c r="O25" s="6">
        <v>9843</v>
      </c>
      <c r="P25" s="6">
        <v>191</v>
      </c>
      <c r="Q25" s="6">
        <v>8528.3</v>
      </c>
    </row>
    <row r="26" spans="1:17" ht="12.75">
      <c r="A26" t="s">
        <v>43</v>
      </c>
      <c r="B26" s="9">
        <v>139</v>
      </c>
      <c r="C26" s="9">
        <v>61184</v>
      </c>
      <c r="D26" s="9">
        <v>169</v>
      </c>
      <c r="E26" s="9">
        <v>55284</v>
      </c>
      <c r="F26" s="6">
        <v>193</v>
      </c>
      <c r="G26" s="6">
        <v>47611</v>
      </c>
      <c r="H26" s="9">
        <v>222</v>
      </c>
      <c r="I26" s="9">
        <v>44349</v>
      </c>
      <c r="J26" s="6">
        <v>267</v>
      </c>
      <c r="K26" s="6">
        <v>41871</v>
      </c>
      <c r="L26" s="15">
        <v>286</v>
      </c>
      <c r="M26" s="6">
        <v>36256</v>
      </c>
      <c r="N26" s="6">
        <v>208</v>
      </c>
      <c r="O26" s="6">
        <v>44730.8</v>
      </c>
      <c r="P26" s="6">
        <v>211</v>
      </c>
      <c r="Q26" s="6">
        <v>41855.5</v>
      </c>
    </row>
    <row r="27" spans="1:17" ht="12.75">
      <c r="A27" s="2"/>
      <c r="B27" s="9"/>
      <c r="C27" s="12">
        <v>10.7</v>
      </c>
      <c r="D27" s="9"/>
      <c r="E27" s="12">
        <v>15</v>
      </c>
      <c r="F27" s="6"/>
      <c r="G27" s="17">
        <v>5.2</v>
      </c>
      <c r="H27" s="9"/>
      <c r="I27" s="12" t="s">
        <v>44</v>
      </c>
      <c r="J27" s="6"/>
      <c r="K27" s="17">
        <v>15.5</v>
      </c>
      <c r="L27" s="15"/>
      <c r="M27" s="13">
        <v>20.5</v>
      </c>
      <c r="N27" s="6"/>
      <c r="O27" s="17">
        <v>6.9</v>
      </c>
      <c r="P27" s="6"/>
      <c r="Q27" s="17">
        <v>28.1</v>
      </c>
    </row>
    <row r="28" spans="1:17" ht="12.75">
      <c r="A28" s="2" t="s">
        <v>45</v>
      </c>
      <c r="B28" s="9">
        <v>108</v>
      </c>
      <c r="C28" s="9">
        <v>49026</v>
      </c>
      <c r="D28" s="9">
        <v>137</v>
      </c>
      <c r="E28" s="9">
        <v>39165</v>
      </c>
      <c r="F28" s="6">
        <v>124</v>
      </c>
      <c r="G28" s="6">
        <v>25531</v>
      </c>
      <c r="H28" s="9">
        <v>123</v>
      </c>
      <c r="I28" s="9">
        <v>25879</v>
      </c>
      <c r="J28" s="6">
        <v>157</v>
      </c>
      <c r="K28" s="6">
        <v>20407</v>
      </c>
      <c r="L28" s="15">
        <v>167</v>
      </c>
      <c r="M28" s="6">
        <v>17358</v>
      </c>
      <c r="N28" s="6">
        <v>112</v>
      </c>
      <c r="O28" s="6">
        <v>26201.1</v>
      </c>
      <c r="P28" s="6">
        <v>119</v>
      </c>
      <c r="Q28" s="6">
        <v>17981.3</v>
      </c>
    </row>
    <row r="29" spans="1:17" ht="12.75">
      <c r="A29" s="2" t="s">
        <v>46</v>
      </c>
      <c r="B29" s="9">
        <v>31</v>
      </c>
      <c r="C29" s="9">
        <v>12158</v>
      </c>
      <c r="D29" s="9">
        <v>32</v>
      </c>
      <c r="E29" s="9">
        <v>16119</v>
      </c>
      <c r="F29" s="6">
        <v>69</v>
      </c>
      <c r="G29" s="6">
        <v>22080</v>
      </c>
      <c r="H29" s="9">
        <v>99</v>
      </c>
      <c r="I29" s="9">
        <v>18470</v>
      </c>
      <c r="J29" s="6">
        <v>110</v>
      </c>
      <c r="K29" s="6">
        <v>21464</v>
      </c>
      <c r="L29" s="15">
        <v>119</v>
      </c>
      <c r="M29" s="6">
        <v>18898</v>
      </c>
      <c r="N29" s="6">
        <v>96</v>
      </c>
      <c r="O29" s="6">
        <v>18529.6</v>
      </c>
      <c r="P29" s="6">
        <v>92</v>
      </c>
      <c r="Q29" s="6">
        <v>23874.2</v>
      </c>
    </row>
    <row r="30" spans="1:17" ht="12.75">
      <c r="A30" s="2" t="s">
        <v>47</v>
      </c>
      <c r="B30" s="9">
        <v>1678</v>
      </c>
      <c r="C30" s="9">
        <v>145571</v>
      </c>
      <c r="D30" s="9">
        <v>1115</v>
      </c>
      <c r="E30" s="9">
        <v>96473</v>
      </c>
      <c r="F30" s="6">
        <v>910</v>
      </c>
      <c r="G30" s="6">
        <v>83405</v>
      </c>
      <c r="H30" s="9">
        <v>800</v>
      </c>
      <c r="I30" s="9">
        <v>59215</v>
      </c>
      <c r="J30" s="6">
        <v>1144</v>
      </c>
      <c r="K30" s="6">
        <v>66948</v>
      </c>
      <c r="L30" s="15">
        <v>958</v>
      </c>
      <c r="M30" s="6">
        <v>64876</v>
      </c>
      <c r="N30" s="6">
        <v>587</v>
      </c>
      <c r="O30" s="6">
        <v>67836.4</v>
      </c>
      <c r="P30" s="6">
        <v>578</v>
      </c>
      <c r="Q30" s="6">
        <v>61259</v>
      </c>
    </row>
    <row r="31" spans="1:17" ht="12.75">
      <c r="A31" s="2"/>
      <c r="B31" s="9"/>
      <c r="C31" s="12">
        <v>50.9</v>
      </c>
      <c r="D31" s="9"/>
      <c r="E31" s="12">
        <v>15.7</v>
      </c>
      <c r="F31" s="6"/>
      <c r="G31" s="18" t="s">
        <v>48</v>
      </c>
      <c r="H31" s="9"/>
      <c r="I31" s="12" t="s">
        <v>49</v>
      </c>
      <c r="J31" s="6"/>
      <c r="K31" s="13">
        <v>3.2</v>
      </c>
      <c r="L31" s="15"/>
      <c r="M31" s="13">
        <v>4.8</v>
      </c>
      <c r="N31" s="6"/>
      <c r="O31" s="17">
        <v>10.7</v>
      </c>
      <c r="P31" s="6"/>
      <c r="Q31" s="17">
        <v>23.3</v>
      </c>
    </row>
    <row r="32" spans="1:17" ht="12.75">
      <c r="A32" s="2" t="s">
        <v>50</v>
      </c>
      <c r="B32" s="9">
        <f aca="true" t="shared" si="0" ref="B32:H32">+B19+B30</f>
        <v>1797</v>
      </c>
      <c r="C32" s="9">
        <f t="shared" si="0"/>
        <v>177953</v>
      </c>
      <c r="D32" s="9">
        <f t="shared" si="0"/>
        <v>1253</v>
      </c>
      <c r="E32" s="9">
        <f t="shared" si="0"/>
        <v>123413</v>
      </c>
      <c r="F32" s="9">
        <f t="shared" si="0"/>
        <v>969</v>
      </c>
      <c r="G32" s="9">
        <f t="shared" si="0"/>
        <v>105297</v>
      </c>
      <c r="H32" s="9">
        <f t="shared" si="0"/>
        <v>835</v>
      </c>
      <c r="I32" s="9">
        <v>66405</v>
      </c>
      <c r="J32" s="6">
        <v>1161</v>
      </c>
      <c r="K32" s="6">
        <v>71815</v>
      </c>
      <c r="L32" s="15">
        <v>982</v>
      </c>
      <c r="M32" s="6">
        <v>71988</v>
      </c>
      <c r="N32" s="6">
        <v>731</v>
      </c>
      <c r="O32" s="6">
        <v>74198.6</v>
      </c>
      <c r="P32" s="6">
        <v>661</v>
      </c>
      <c r="Q32" s="6">
        <v>68963.3</v>
      </c>
    </row>
    <row r="33" spans="1:17" ht="12.75">
      <c r="A33" s="19"/>
      <c r="B33" s="20"/>
      <c r="C33" s="21">
        <f>(C32/G32)*100-100</f>
        <v>69.00101617330029</v>
      </c>
      <c r="D33" s="20"/>
      <c r="E33" s="21">
        <f>(E32/I32)*100-100</f>
        <v>85.84895715684061</v>
      </c>
      <c r="F33" s="22"/>
      <c r="G33" s="21">
        <f>(G32/I32)*100-100</f>
        <v>58.56787892477976</v>
      </c>
      <c r="H33" s="23"/>
      <c r="I33" s="21">
        <f>(I32/K32)*100-100</f>
        <v>-7.5332451437721915</v>
      </c>
      <c r="J33" s="22"/>
      <c r="K33" s="21">
        <f>(K32/M32)*100-100</f>
        <v>-0.24031783074957502</v>
      </c>
      <c r="L33" s="22"/>
      <c r="M33" s="21">
        <f>(M32/O32)*100-100</f>
        <v>-2.9793014962546494</v>
      </c>
      <c r="N33" s="22"/>
      <c r="O33" s="21">
        <f>(O32/Q32)*100-100</f>
        <v>7.5914290644444264</v>
      </c>
      <c r="P33" s="22"/>
      <c r="Q33" s="22">
        <v>16.8</v>
      </c>
    </row>
    <row r="34" spans="1:17" ht="12.75">
      <c r="A34" s="24" t="s">
        <v>51</v>
      </c>
      <c r="B34" s="25">
        <v>40</v>
      </c>
      <c r="C34" s="26">
        <v>17005</v>
      </c>
      <c r="D34" s="25">
        <v>48</v>
      </c>
      <c r="E34" s="26">
        <v>11352</v>
      </c>
      <c r="F34" s="27">
        <v>15</v>
      </c>
      <c r="G34" s="28">
        <v>3353</v>
      </c>
      <c r="H34" s="25">
        <v>18</v>
      </c>
      <c r="I34" s="26">
        <v>3098</v>
      </c>
      <c r="J34" s="27">
        <v>11</v>
      </c>
      <c r="K34" s="28">
        <v>3426</v>
      </c>
      <c r="L34" s="28">
        <v>5</v>
      </c>
      <c r="M34" s="28">
        <v>2384</v>
      </c>
      <c r="N34" s="29"/>
      <c r="O34" s="29"/>
      <c r="P34" s="29"/>
      <c r="Q34" s="29"/>
    </row>
    <row r="35" spans="1:17" ht="12.75">
      <c r="A35" s="19"/>
      <c r="B35" s="20"/>
      <c r="C35" s="30">
        <v>49.8</v>
      </c>
      <c r="D35" s="20"/>
      <c r="E35" s="30">
        <v>315.8</v>
      </c>
      <c r="F35" s="8"/>
      <c r="G35" s="31" t="s">
        <v>52</v>
      </c>
      <c r="H35" s="20"/>
      <c r="I35" s="30" t="s">
        <v>53</v>
      </c>
      <c r="J35" s="8"/>
      <c r="K35" s="31" t="s">
        <v>54</v>
      </c>
      <c r="L35" s="32"/>
      <c r="M35" s="31" t="s">
        <v>55</v>
      </c>
      <c r="N35" s="8"/>
      <c r="O35" s="33"/>
      <c r="P35" s="8"/>
      <c r="Q35" s="33"/>
    </row>
    <row r="36" spans="1:14" ht="12.75">
      <c r="A36" s="34" t="s">
        <v>56</v>
      </c>
      <c r="B36" s="35"/>
      <c r="C36" s="35"/>
      <c r="D36" s="35"/>
      <c r="E36" s="35"/>
      <c r="F36" s="35"/>
      <c r="G36" s="35"/>
      <c r="H36" s="35"/>
      <c r="I36" s="35"/>
      <c r="J36" s="35"/>
      <c r="K36" s="35"/>
      <c r="L36" s="35"/>
      <c r="M36" s="36"/>
      <c r="N36" s="37"/>
    </row>
    <row r="37" spans="1:14" ht="12.75">
      <c r="A37" s="34" t="s">
        <v>57</v>
      </c>
      <c r="B37" s="35"/>
      <c r="C37" s="35"/>
      <c r="D37" s="35"/>
      <c r="E37" s="35"/>
      <c r="F37" s="35"/>
      <c r="G37" s="35"/>
      <c r="H37" s="35"/>
      <c r="I37" s="35"/>
      <c r="J37" s="35"/>
      <c r="K37" s="35"/>
      <c r="L37" s="35"/>
      <c r="M37" s="36"/>
      <c r="N37" s="37"/>
    </row>
    <row r="38" spans="1:14" ht="12.75">
      <c r="A38" t="s">
        <v>58</v>
      </c>
      <c r="B38" s="38"/>
      <c r="C38" s="2"/>
      <c r="D38" s="2"/>
      <c r="E38" s="2"/>
      <c r="F38" s="2"/>
      <c r="G38" s="2"/>
      <c r="H38" s="2"/>
      <c r="I38" s="2"/>
      <c r="J38" s="2"/>
      <c r="K38" s="2"/>
      <c r="L38" s="2"/>
      <c r="M38" s="3"/>
      <c r="N38" s="24"/>
    </row>
    <row r="39" spans="1:14" ht="12.75">
      <c r="A39" t="s">
        <v>59</v>
      </c>
      <c r="B39" s="10"/>
      <c r="C39" s="10"/>
      <c r="D39" s="10"/>
      <c r="E39" s="10"/>
      <c r="F39" s="10"/>
      <c r="G39" s="10"/>
      <c r="H39" s="10"/>
      <c r="I39" s="10"/>
      <c r="J39" s="10"/>
      <c r="K39" s="10"/>
      <c r="L39" s="10"/>
      <c r="M39" s="3"/>
      <c r="N39" s="37"/>
    </row>
    <row r="40" spans="1:14" ht="12.75">
      <c r="A40" s="10"/>
      <c r="B40" s="10"/>
      <c r="C40" s="10"/>
      <c r="D40" s="10"/>
      <c r="E40" s="10"/>
      <c r="F40" s="10"/>
      <c r="G40" s="10"/>
      <c r="H40" s="10"/>
      <c r="I40" s="10"/>
      <c r="J40" s="10"/>
      <c r="K40" s="10"/>
      <c r="L40" s="10"/>
      <c r="M40" s="3"/>
      <c r="N40" s="42"/>
    </row>
    <row r="41" ht="12.75">
      <c r="A41" s="438" t="s">
        <v>645</v>
      </c>
    </row>
  </sheetData>
  <mergeCells count="4">
    <mergeCell ref="B4:C4"/>
    <mergeCell ref="D4:E4"/>
    <mergeCell ref="F4:G4"/>
    <mergeCell ref="H4:I4"/>
  </mergeCells>
  <hyperlinks>
    <hyperlink ref="N15" location="'Options time series-NSE '!A1" display="Nifty Futures"/>
    <hyperlink ref="N17" location="'Options time series-NSE '!A1" display="Stock Futures"/>
    <hyperlink ref="N19" location="'Options time series-NSE '!A1" display="Nifty Futures"/>
    <hyperlink ref="N22" location="'Options time series-NSE '!A1" display="Nifty Options"/>
    <hyperlink ref="N26" location="'BSE HC'!A1" display="BSE HC "/>
    <hyperlink ref="G15" location="'Options time series-NSE '!A1" display="Nifty Futures"/>
    <hyperlink ref="G17" location="'Options time series-NSE '!A1" display="Stock Futures"/>
    <hyperlink ref="G19" location="'Options time series-NSE '!A1" display="Nifty Futures"/>
    <hyperlink ref="G22" location="'Options time series-NSE '!A1" display="Nifty Options"/>
    <hyperlink ref="G26" location="'BSE HC'!A1" display="BSE HC "/>
    <hyperlink ref="A41" location="Index!A1" display="Back"/>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Q39"/>
  <sheetViews>
    <sheetView workbookViewId="0" topLeftCell="A1">
      <selection activeCell="A39" sqref="A39"/>
    </sheetView>
  </sheetViews>
  <sheetFormatPr defaultColWidth="9.140625" defaultRowHeight="12.75"/>
  <cols>
    <col min="1" max="1" width="30.57421875" style="0" customWidth="1"/>
    <col min="2" max="8" width="9.57421875" style="0" customWidth="1"/>
  </cols>
  <sheetData>
    <row r="1" spans="1:14" s="43" customFormat="1" ht="12.75">
      <c r="A1" s="43" t="s">
        <v>60</v>
      </c>
      <c r="B1" s="44"/>
      <c r="C1" s="44"/>
      <c r="D1" s="44"/>
      <c r="E1" s="44"/>
      <c r="F1" s="44"/>
      <c r="G1" s="44"/>
      <c r="H1" s="44"/>
      <c r="I1" s="44"/>
      <c r="J1" s="44"/>
      <c r="K1" s="44"/>
      <c r="L1" s="44"/>
      <c r="M1" s="45"/>
      <c r="N1" s="46"/>
    </row>
    <row r="2" spans="1:14" ht="12.75">
      <c r="A2" s="4"/>
      <c r="B2" s="47"/>
      <c r="C2" s="47"/>
      <c r="D2" s="47"/>
      <c r="E2" s="47"/>
      <c r="F2" s="47"/>
      <c r="G2" s="47"/>
      <c r="H2" s="47"/>
      <c r="I2" s="47"/>
      <c r="J2" s="47"/>
      <c r="K2" s="47"/>
      <c r="L2" s="47"/>
      <c r="M2" s="48"/>
      <c r="N2" s="49"/>
    </row>
    <row r="3" spans="1:17" ht="12.75">
      <c r="A3" s="2" t="s">
        <v>61</v>
      </c>
      <c r="B3" s="450" t="s">
        <v>575</v>
      </c>
      <c r="C3" s="450"/>
      <c r="D3" s="450"/>
      <c r="E3" s="450"/>
      <c r="F3" s="448" t="s">
        <v>62</v>
      </c>
      <c r="G3" s="448"/>
      <c r="H3" s="448" t="s">
        <v>63</v>
      </c>
      <c r="I3" s="448"/>
      <c r="J3" s="448" t="s">
        <v>64</v>
      </c>
      <c r="K3" s="448"/>
      <c r="L3" s="449" t="s">
        <v>65</v>
      </c>
      <c r="M3" s="449"/>
      <c r="N3" s="449" t="s">
        <v>66</v>
      </c>
      <c r="O3" s="449"/>
      <c r="P3" s="449" t="s">
        <v>67</v>
      </c>
      <c r="Q3" s="449"/>
    </row>
    <row r="4" spans="1:17" ht="12.75">
      <c r="A4" s="42"/>
      <c r="B4" s="450" t="s">
        <v>68</v>
      </c>
      <c r="C4" s="450"/>
      <c r="D4" s="451" t="s">
        <v>62</v>
      </c>
      <c r="E4" s="451"/>
      <c r="F4" s="451"/>
      <c r="G4" s="451"/>
      <c r="H4" s="451"/>
      <c r="I4" s="451"/>
      <c r="J4" s="5"/>
      <c r="K4" s="5"/>
      <c r="L4" s="8"/>
      <c r="M4" s="47"/>
      <c r="N4" s="8"/>
      <c r="O4" s="47"/>
      <c r="P4" s="8"/>
      <c r="Q4" s="47"/>
    </row>
    <row r="5" spans="1:17" ht="12.75">
      <c r="A5" s="42"/>
      <c r="B5" s="9" t="s">
        <v>69</v>
      </c>
      <c r="C5" s="9" t="s">
        <v>12</v>
      </c>
      <c r="D5" s="9" t="s">
        <v>69</v>
      </c>
      <c r="E5" s="9" t="s">
        <v>12</v>
      </c>
      <c r="F5" s="6" t="s">
        <v>11</v>
      </c>
      <c r="G5" s="6" t="s">
        <v>12</v>
      </c>
      <c r="H5" s="6" t="s">
        <v>11</v>
      </c>
      <c r="I5" s="6" t="s">
        <v>12</v>
      </c>
      <c r="J5" s="6" t="s">
        <v>11</v>
      </c>
      <c r="K5" s="6" t="s">
        <v>12</v>
      </c>
      <c r="L5" s="6" t="s">
        <v>11</v>
      </c>
      <c r="M5" s="6" t="s">
        <v>12</v>
      </c>
      <c r="N5" s="6" t="s">
        <v>11</v>
      </c>
      <c r="O5" s="6" t="s">
        <v>12</v>
      </c>
      <c r="P5" s="6" t="s">
        <v>11</v>
      </c>
      <c r="Q5" s="6" t="s">
        <v>12</v>
      </c>
    </row>
    <row r="6" spans="1:17" ht="12.75">
      <c r="A6" s="51"/>
      <c r="B6" s="20" t="s">
        <v>70</v>
      </c>
      <c r="C6" s="20"/>
      <c r="D6" s="20" t="s">
        <v>70</v>
      </c>
      <c r="E6" s="20"/>
      <c r="F6" s="8" t="s">
        <v>70</v>
      </c>
      <c r="G6" s="47"/>
      <c r="H6" s="8" t="s">
        <v>70</v>
      </c>
      <c r="I6" s="47"/>
      <c r="J6" s="8" t="s">
        <v>70</v>
      </c>
      <c r="K6" s="47"/>
      <c r="L6" s="8" t="s">
        <v>70</v>
      </c>
      <c r="M6" s="47"/>
      <c r="N6" s="8" t="s">
        <v>70</v>
      </c>
      <c r="O6" s="47"/>
      <c r="P6" s="8" t="s">
        <v>70</v>
      </c>
      <c r="Q6" s="47"/>
    </row>
    <row r="7" spans="1:17" ht="12.75">
      <c r="A7" s="4" t="s">
        <v>71</v>
      </c>
      <c r="B7" s="52" t="s">
        <v>72</v>
      </c>
      <c r="C7" s="52" t="s">
        <v>73</v>
      </c>
      <c r="D7" s="52" t="s">
        <v>74</v>
      </c>
      <c r="E7" s="52" t="s">
        <v>75</v>
      </c>
      <c r="F7" s="53">
        <v>2</v>
      </c>
      <c r="G7" s="53">
        <v>3</v>
      </c>
      <c r="H7" s="53">
        <v>2</v>
      </c>
      <c r="I7" s="53">
        <v>3</v>
      </c>
      <c r="J7" s="53">
        <v>6</v>
      </c>
      <c r="K7" s="53">
        <v>7</v>
      </c>
      <c r="L7" s="53">
        <v>8</v>
      </c>
      <c r="M7" s="53">
        <v>9</v>
      </c>
      <c r="N7" s="53">
        <v>10</v>
      </c>
      <c r="O7" s="53">
        <v>11</v>
      </c>
      <c r="P7" s="53">
        <v>12</v>
      </c>
      <c r="Q7" s="54">
        <v>13</v>
      </c>
    </row>
    <row r="8" spans="1:17" ht="12.75">
      <c r="A8" s="35"/>
      <c r="L8" s="10"/>
      <c r="M8" s="10"/>
      <c r="N8" s="10"/>
      <c r="O8" s="10"/>
      <c r="P8" s="10"/>
      <c r="Q8" s="10"/>
    </row>
    <row r="9" spans="1:17" ht="12.75">
      <c r="A9" s="2" t="s">
        <v>76</v>
      </c>
      <c r="B9" s="55">
        <v>103</v>
      </c>
      <c r="C9" s="55">
        <v>55116.9</v>
      </c>
      <c r="D9" s="56">
        <v>110</v>
      </c>
      <c r="E9" s="56">
        <v>29311</v>
      </c>
      <c r="F9" s="57">
        <v>115</v>
      </c>
      <c r="G9" s="57">
        <v>30753</v>
      </c>
      <c r="H9" s="9">
        <v>128</v>
      </c>
      <c r="I9" s="58">
        <v>20899.3</v>
      </c>
      <c r="J9" s="10">
        <v>51</v>
      </c>
      <c r="K9" s="16">
        <v>12004</v>
      </c>
      <c r="L9" s="10">
        <v>35</v>
      </c>
      <c r="M9" s="10">
        <v>2323</v>
      </c>
      <c r="N9" s="10">
        <v>5</v>
      </c>
      <c r="O9" s="10">
        <v>460.2</v>
      </c>
      <c r="P9" s="10">
        <v>6</v>
      </c>
      <c r="Q9" s="10">
        <v>860.4</v>
      </c>
    </row>
    <row r="10" spans="1:17" ht="12.75">
      <c r="A10" s="2"/>
      <c r="B10" s="59">
        <v>96</v>
      </c>
      <c r="C10" s="59">
        <v>53058.5</v>
      </c>
      <c r="D10" s="60">
        <v>105</v>
      </c>
      <c r="E10" s="60">
        <v>19307.9</v>
      </c>
      <c r="F10" s="59">
        <v>110</v>
      </c>
      <c r="G10" s="61">
        <v>20612.8</v>
      </c>
      <c r="H10" s="62">
        <v>118</v>
      </c>
      <c r="I10" s="63">
        <v>18793</v>
      </c>
      <c r="J10" s="64">
        <v>46</v>
      </c>
      <c r="K10" s="14">
        <v>11048.9</v>
      </c>
      <c r="L10" s="64">
        <v>24</v>
      </c>
      <c r="M10" s="14">
        <v>1613.1</v>
      </c>
      <c r="N10" s="14" t="s">
        <v>75</v>
      </c>
      <c r="O10" s="14" t="s">
        <v>77</v>
      </c>
      <c r="P10" s="14" t="s">
        <v>73</v>
      </c>
      <c r="Q10" s="14" t="s">
        <v>78</v>
      </c>
    </row>
    <row r="11" spans="1:17" ht="12.75">
      <c r="A11" s="2" t="s">
        <v>79</v>
      </c>
      <c r="B11" s="55">
        <v>81</v>
      </c>
      <c r="C11" s="55">
        <v>47001.6</v>
      </c>
      <c r="D11" s="56">
        <v>78</v>
      </c>
      <c r="E11" s="56">
        <v>26800</v>
      </c>
      <c r="F11" s="57">
        <v>82</v>
      </c>
      <c r="G11" s="57">
        <v>28172</v>
      </c>
      <c r="H11" s="9">
        <v>92</v>
      </c>
      <c r="I11" s="58">
        <v>16801.4</v>
      </c>
      <c r="J11" s="10">
        <v>25</v>
      </c>
      <c r="K11" s="16">
        <v>8389</v>
      </c>
      <c r="L11" s="10">
        <v>14</v>
      </c>
      <c r="M11" s="10">
        <v>1470</v>
      </c>
      <c r="N11" s="10">
        <v>3</v>
      </c>
      <c r="O11" s="10">
        <v>206.7</v>
      </c>
      <c r="P11" s="10">
        <v>4</v>
      </c>
      <c r="Q11" s="10">
        <v>852.7</v>
      </c>
    </row>
    <row r="12" spans="1:17" ht="12.75">
      <c r="A12" s="2"/>
      <c r="B12" s="59">
        <v>79</v>
      </c>
      <c r="C12" s="59">
        <v>45695.7</v>
      </c>
      <c r="D12" s="60">
        <v>78</v>
      </c>
      <c r="E12" s="60">
        <v>17283.5</v>
      </c>
      <c r="F12" s="59">
        <v>82</v>
      </c>
      <c r="G12" s="61">
        <v>18519.5</v>
      </c>
      <c r="H12" s="62">
        <v>89</v>
      </c>
      <c r="I12" s="63">
        <v>15354.5</v>
      </c>
      <c r="J12" s="64">
        <v>24</v>
      </c>
      <c r="K12" s="14">
        <v>8009.5</v>
      </c>
      <c r="L12" s="14" t="s">
        <v>80</v>
      </c>
      <c r="M12" s="14" t="s">
        <v>81</v>
      </c>
      <c r="N12" s="14" t="s">
        <v>73</v>
      </c>
      <c r="O12" s="10" t="s">
        <v>82</v>
      </c>
      <c r="P12" s="10" t="s">
        <v>72</v>
      </c>
      <c r="Q12" s="10" t="s">
        <v>83</v>
      </c>
    </row>
    <row r="13" spans="1:17" ht="12.75">
      <c r="A13" s="2" t="s">
        <v>84</v>
      </c>
      <c r="B13" s="65">
        <v>22</v>
      </c>
      <c r="C13" s="65">
        <v>8115.3</v>
      </c>
      <c r="D13" s="66">
        <v>32</v>
      </c>
      <c r="E13" s="66">
        <v>2511</v>
      </c>
      <c r="F13" s="57">
        <v>33</v>
      </c>
      <c r="G13" s="57">
        <v>2581</v>
      </c>
      <c r="H13" s="10">
        <v>36</v>
      </c>
      <c r="I13" s="16">
        <v>4097.9</v>
      </c>
      <c r="J13" s="10">
        <v>26</v>
      </c>
      <c r="K13" s="16">
        <v>3615</v>
      </c>
      <c r="L13" s="10">
        <v>21</v>
      </c>
      <c r="M13" s="10">
        <v>853</v>
      </c>
      <c r="N13" s="10">
        <v>2</v>
      </c>
      <c r="O13" s="10">
        <v>253.5</v>
      </c>
      <c r="P13" s="10">
        <v>2</v>
      </c>
      <c r="Q13" s="10">
        <v>7.7</v>
      </c>
    </row>
    <row r="14" spans="1:17" ht="12.75">
      <c r="A14" s="2"/>
      <c r="B14" s="67">
        <v>17</v>
      </c>
      <c r="C14" s="67">
        <v>7362.8</v>
      </c>
      <c r="D14" s="67">
        <v>27</v>
      </c>
      <c r="E14" s="67">
        <v>2024.4</v>
      </c>
      <c r="F14" s="59">
        <v>28</v>
      </c>
      <c r="G14" s="61">
        <v>2093.3</v>
      </c>
      <c r="H14" s="64">
        <v>29</v>
      </c>
      <c r="I14" s="14">
        <v>3438.5</v>
      </c>
      <c r="J14" s="64">
        <v>22</v>
      </c>
      <c r="K14" s="14">
        <v>3039.4</v>
      </c>
      <c r="L14" s="14">
        <v>15</v>
      </c>
      <c r="M14" s="14">
        <v>525.7</v>
      </c>
      <c r="N14" s="10" t="s">
        <v>72</v>
      </c>
      <c r="O14" s="10" t="s">
        <v>85</v>
      </c>
      <c r="P14" s="10" t="s">
        <v>71</v>
      </c>
      <c r="Q14" s="10" t="s">
        <v>86</v>
      </c>
    </row>
    <row r="15" spans="1:17" ht="12.75">
      <c r="A15" s="2" t="s">
        <v>87</v>
      </c>
      <c r="B15" s="65">
        <v>1</v>
      </c>
      <c r="C15" s="65">
        <v>5480.8</v>
      </c>
      <c r="D15" s="65" t="s">
        <v>28</v>
      </c>
      <c r="E15" s="65" t="s">
        <v>28</v>
      </c>
      <c r="F15" s="68" t="s">
        <v>28</v>
      </c>
      <c r="G15" s="68" t="s">
        <v>28</v>
      </c>
      <c r="H15" s="10">
        <v>1</v>
      </c>
      <c r="I15" s="16">
        <v>10</v>
      </c>
      <c r="J15" s="10" t="s">
        <v>28</v>
      </c>
      <c r="K15" s="10" t="s">
        <v>28</v>
      </c>
      <c r="L15" s="10" t="s">
        <v>28</v>
      </c>
      <c r="M15" s="10" t="s">
        <v>28</v>
      </c>
      <c r="N15" s="10" t="s">
        <v>28</v>
      </c>
      <c r="O15" s="10" t="s">
        <v>28</v>
      </c>
      <c r="P15" s="10" t="s">
        <v>28</v>
      </c>
      <c r="Q15" s="10" t="s">
        <v>28</v>
      </c>
    </row>
    <row r="16" spans="1:17" ht="12.75">
      <c r="A16" s="2" t="s">
        <v>79</v>
      </c>
      <c r="B16" s="65" t="s">
        <v>28</v>
      </c>
      <c r="C16" s="65" t="s">
        <v>28</v>
      </c>
      <c r="D16" s="65" t="s">
        <v>28</v>
      </c>
      <c r="E16" s="65" t="s">
        <v>28</v>
      </c>
      <c r="F16" s="68" t="s">
        <v>28</v>
      </c>
      <c r="G16" s="68" t="s">
        <v>28</v>
      </c>
      <c r="H16" s="10">
        <v>1</v>
      </c>
      <c r="I16" s="16">
        <v>10</v>
      </c>
      <c r="J16" s="10" t="s">
        <v>28</v>
      </c>
      <c r="K16" s="10" t="s">
        <v>28</v>
      </c>
      <c r="L16" s="10" t="s">
        <v>28</v>
      </c>
      <c r="M16" s="10" t="s">
        <v>28</v>
      </c>
      <c r="N16" s="10" t="s">
        <v>28</v>
      </c>
      <c r="O16" s="10" t="s">
        <v>28</v>
      </c>
      <c r="P16" s="10" t="s">
        <v>28</v>
      </c>
      <c r="Q16" s="10" t="s">
        <v>28</v>
      </c>
    </row>
    <row r="17" spans="1:17" ht="12.75">
      <c r="A17" s="2" t="s">
        <v>84</v>
      </c>
      <c r="B17" s="65">
        <v>1</v>
      </c>
      <c r="C17" s="65">
        <v>5480.8</v>
      </c>
      <c r="D17" s="65" t="s">
        <v>28</v>
      </c>
      <c r="E17" s="65" t="s">
        <v>28</v>
      </c>
      <c r="F17" s="68" t="s">
        <v>28</v>
      </c>
      <c r="G17" s="68" t="s">
        <v>28</v>
      </c>
      <c r="H17" s="10" t="s">
        <v>28</v>
      </c>
      <c r="I17" s="16" t="s">
        <v>28</v>
      </c>
      <c r="J17" s="10" t="s">
        <v>28</v>
      </c>
      <c r="K17" s="10" t="s">
        <v>28</v>
      </c>
      <c r="L17" s="10" t="s">
        <v>28</v>
      </c>
      <c r="M17" s="10" t="s">
        <v>28</v>
      </c>
      <c r="N17" s="10" t="s">
        <v>28</v>
      </c>
      <c r="O17" s="10" t="s">
        <v>28</v>
      </c>
      <c r="P17" s="10" t="s">
        <v>28</v>
      </c>
      <c r="Q17" s="10" t="s">
        <v>28</v>
      </c>
    </row>
    <row r="18" spans="1:17" ht="12.75">
      <c r="A18" s="2" t="s">
        <v>88</v>
      </c>
      <c r="B18" s="65" t="s">
        <v>28</v>
      </c>
      <c r="C18" s="65" t="s">
        <v>28</v>
      </c>
      <c r="D18" s="65">
        <v>3</v>
      </c>
      <c r="E18" s="65">
        <v>847</v>
      </c>
      <c r="F18" s="68">
        <v>3</v>
      </c>
      <c r="G18" s="69">
        <v>847</v>
      </c>
      <c r="H18" s="10">
        <v>2</v>
      </c>
      <c r="I18" s="16">
        <v>245.1</v>
      </c>
      <c r="J18" s="10" t="s">
        <v>28</v>
      </c>
      <c r="K18" s="10" t="s">
        <v>28</v>
      </c>
      <c r="L18" s="10" t="s">
        <v>28</v>
      </c>
      <c r="M18" s="10" t="s">
        <v>28</v>
      </c>
      <c r="N18" s="10">
        <v>1</v>
      </c>
      <c r="O18" s="10">
        <v>217.5</v>
      </c>
      <c r="P18" s="10">
        <v>4</v>
      </c>
      <c r="Q18" s="16">
        <v>774</v>
      </c>
    </row>
    <row r="19" spans="1:17" ht="12.75">
      <c r="A19" s="2" t="s">
        <v>89</v>
      </c>
      <c r="B19" s="65" t="s">
        <v>28</v>
      </c>
      <c r="C19" s="65" t="s">
        <v>28</v>
      </c>
      <c r="D19" s="65" t="s">
        <v>28</v>
      </c>
      <c r="E19" s="65" t="s">
        <v>28</v>
      </c>
      <c r="F19" s="68" t="s">
        <v>28</v>
      </c>
      <c r="G19" s="69" t="s">
        <v>28</v>
      </c>
      <c r="H19" s="10">
        <v>1</v>
      </c>
      <c r="I19" s="16">
        <v>127</v>
      </c>
      <c r="J19" s="10" t="s">
        <v>28</v>
      </c>
      <c r="K19" s="10" t="s">
        <v>28</v>
      </c>
      <c r="L19" s="10" t="s">
        <v>28</v>
      </c>
      <c r="M19" s="10" t="s">
        <v>28</v>
      </c>
      <c r="N19" s="10" t="s">
        <v>28</v>
      </c>
      <c r="O19" s="10" t="s">
        <v>28</v>
      </c>
      <c r="P19" s="10">
        <v>1</v>
      </c>
      <c r="Q19" s="10">
        <v>69.5</v>
      </c>
    </row>
    <row r="20" spans="1:17" ht="12.75">
      <c r="A20" s="2" t="s">
        <v>90</v>
      </c>
      <c r="B20" s="65" t="s">
        <v>28</v>
      </c>
      <c r="C20" s="65" t="s">
        <v>28</v>
      </c>
      <c r="D20" s="65">
        <v>3</v>
      </c>
      <c r="E20" s="65">
        <v>847</v>
      </c>
      <c r="F20" s="68">
        <v>3</v>
      </c>
      <c r="G20" s="69">
        <v>847</v>
      </c>
      <c r="H20" s="10">
        <v>1</v>
      </c>
      <c r="I20" s="16">
        <v>118.1</v>
      </c>
      <c r="J20" s="10" t="s">
        <v>28</v>
      </c>
      <c r="K20" s="10" t="s">
        <v>28</v>
      </c>
      <c r="L20" s="10" t="s">
        <v>28</v>
      </c>
      <c r="M20" s="10" t="s">
        <v>28</v>
      </c>
      <c r="N20" s="10">
        <v>1</v>
      </c>
      <c r="O20" s="10">
        <v>217.5</v>
      </c>
      <c r="P20" s="10">
        <v>3</v>
      </c>
      <c r="Q20" s="10">
        <v>704.5</v>
      </c>
    </row>
    <row r="21" spans="1:17" ht="12.75">
      <c r="A21" s="2" t="s">
        <v>91</v>
      </c>
      <c r="B21" s="65" t="s">
        <v>28</v>
      </c>
      <c r="C21" s="65" t="s">
        <v>28</v>
      </c>
      <c r="D21" s="65" t="s">
        <v>28</v>
      </c>
      <c r="E21" s="65" t="s">
        <v>28</v>
      </c>
      <c r="F21" s="68" t="s">
        <v>28</v>
      </c>
      <c r="G21" s="68" t="s">
        <v>28</v>
      </c>
      <c r="H21" s="10" t="s">
        <v>28</v>
      </c>
      <c r="I21" s="16" t="s">
        <v>28</v>
      </c>
      <c r="J21" s="10" t="s">
        <v>28</v>
      </c>
      <c r="K21" s="10" t="s">
        <v>28</v>
      </c>
      <c r="L21" s="10" t="s">
        <v>28</v>
      </c>
      <c r="M21" s="10" t="s">
        <v>28</v>
      </c>
      <c r="N21" s="10">
        <v>1</v>
      </c>
      <c r="O21" s="10">
        <v>217.5</v>
      </c>
      <c r="P21" s="10">
        <v>3</v>
      </c>
      <c r="Q21" s="10">
        <v>518.1</v>
      </c>
    </row>
    <row r="22" spans="1:17" ht="12.75">
      <c r="A22" s="2" t="s">
        <v>89</v>
      </c>
      <c r="B22" s="65" t="s">
        <v>28</v>
      </c>
      <c r="C22" s="65" t="s">
        <v>28</v>
      </c>
      <c r="D22" s="65" t="s">
        <v>28</v>
      </c>
      <c r="E22" s="65" t="s">
        <v>28</v>
      </c>
      <c r="F22" s="68" t="s">
        <v>28</v>
      </c>
      <c r="G22" s="68" t="s">
        <v>28</v>
      </c>
      <c r="H22" s="10" t="s">
        <v>28</v>
      </c>
      <c r="I22" s="16" t="s">
        <v>28</v>
      </c>
      <c r="J22" s="10" t="s">
        <v>28</v>
      </c>
      <c r="K22" s="10" t="s">
        <v>28</v>
      </c>
      <c r="L22" s="10" t="s">
        <v>28</v>
      </c>
      <c r="M22" s="10" t="s">
        <v>28</v>
      </c>
      <c r="N22" s="10" t="s">
        <v>28</v>
      </c>
      <c r="O22" s="10" t="s">
        <v>28</v>
      </c>
      <c r="P22" s="10">
        <v>1</v>
      </c>
      <c r="Q22" s="10">
        <v>69.5</v>
      </c>
    </row>
    <row r="23" spans="1:17" ht="12.75">
      <c r="A23" s="2" t="s">
        <v>92</v>
      </c>
      <c r="B23" s="65" t="s">
        <v>28</v>
      </c>
      <c r="C23" s="65" t="s">
        <v>28</v>
      </c>
      <c r="D23" s="65" t="s">
        <v>28</v>
      </c>
      <c r="E23" s="65" t="s">
        <v>28</v>
      </c>
      <c r="F23" s="68" t="s">
        <v>28</v>
      </c>
      <c r="G23" s="68" t="s">
        <v>28</v>
      </c>
      <c r="H23" s="10" t="s">
        <v>28</v>
      </c>
      <c r="I23" s="16" t="s">
        <v>28</v>
      </c>
      <c r="J23" s="10" t="s">
        <v>28</v>
      </c>
      <c r="K23" s="10" t="s">
        <v>28</v>
      </c>
      <c r="L23" s="10" t="s">
        <v>28</v>
      </c>
      <c r="M23" s="10" t="s">
        <v>28</v>
      </c>
      <c r="N23" s="10">
        <v>1</v>
      </c>
      <c r="O23" s="10">
        <v>217.5</v>
      </c>
      <c r="P23" s="10">
        <v>2</v>
      </c>
      <c r="Q23" s="10">
        <v>448.6</v>
      </c>
    </row>
    <row r="24" spans="1:17" ht="12.75">
      <c r="A24" s="2" t="s">
        <v>93</v>
      </c>
      <c r="B24" s="65" t="s">
        <v>28</v>
      </c>
      <c r="C24" s="65" t="s">
        <v>28</v>
      </c>
      <c r="D24" s="65">
        <v>3</v>
      </c>
      <c r="E24" s="65">
        <v>847</v>
      </c>
      <c r="F24" s="68">
        <v>3</v>
      </c>
      <c r="G24" s="69">
        <v>847</v>
      </c>
      <c r="H24" s="10">
        <v>2</v>
      </c>
      <c r="I24" s="16">
        <v>245.1</v>
      </c>
      <c r="J24" s="10" t="s">
        <v>28</v>
      </c>
      <c r="K24" s="10" t="s">
        <v>28</v>
      </c>
      <c r="L24" s="10" t="s">
        <v>28</v>
      </c>
      <c r="M24" s="10" t="s">
        <v>28</v>
      </c>
      <c r="N24" s="10" t="s">
        <v>28</v>
      </c>
      <c r="O24" s="10" t="s">
        <v>28</v>
      </c>
      <c r="P24" s="10">
        <v>1</v>
      </c>
      <c r="Q24" s="10">
        <v>255.9</v>
      </c>
    </row>
    <row r="25" spans="1:17" ht="12.75">
      <c r="A25" s="2" t="s">
        <v>89</v>
      </c>
      <c r="B25" s="65" t="s">
        <v>28</v>
      </c>
      <c r="C25" s="65" t="s">
        <v>28</v>
      </c>
      <c r="D25" s="65" t="s">
        <v>28</v>
      </c>
      <c r="E25" s="65" t="s">
        <v>28</v>
      </c>
      <c r="F25" s="68" t="s">
        <v>28</v>
      </c>
      <c r="G25" s="68" t="s">
        <v>28</v>
      </c>
      <c r="H25" s="10">
        <v>1</v>
      </c>
      <c r="I25" s="16">
        <v>127</v>
      </c>
      <c r="J25" s="10" t="s">
        <v>28</v>
      </c>
      <c r="K25" s="10" t="s">
        <v>28</v>
      </c>
      <c r="L25" s="10" t="s">
        <v>28</v>
      </c>
      <c r="M25" s="10" t="s">
        <v>28</v>
      </c>
      <c r="N25" s="10" t="s">
        <v>28</v>
      </c>
      <c r="O25" s="10" t="s">
        <v>28</v>
      </c>
      <c r="P25" s="10" t="s">
        <v>28</v>
      </c>
      <c r="Q25" s="10" t="s">
        <v>28</v>
      </c>
    </row>
    <row r="26" spans="1:17" ht="12.75">
      <c r="A26" s="2" t="s">
        <v>92</v>
      </c>
      <c r="B26" s="65" t="s">
        <v>28</v>
      </c>
      <c r="C26" s="65" t="s">
        <v>28</v>
      </c>
      <c r="D26" s="65">
        <v>3</v>
      </c>
      <c r="E26" s="65">
        <v>847</v>
      </c>
      <c r="F26" s="68">
        <v>3</v>
      </c>
      <c r="G26" s="69">
        <v>847</v>
      </c>
      <c r="H26" s="10">
        <v>1</v>
      </c>
      <c r="I26" s="16">
        <v>118.1</v>
      </c>
      <c r="J26" s="10" t="s">
        <v>28</v>
      </c>
      <c r="K26" s="10" t="s">
        <v>28</v>
      </c>
      <c r="L26" s="10" t="s">
        <v>28</v>
      </c>
      <c r="M26" s="10" t="s">
        <v>28</v>
      </c>
      <c r="N26" s="10" t="s">
        <v>28</v>
      </c>
      <c r="O26" s="10" t="s">
        <v>28</v>
      </c>
      <c r="P26" s="10">
        <v>1</v>
      </c>
      <c r="Q26" s="10">
        <v>255.9</v>
      </c>
    </row>
    <row r="27" spans="1:17" ht="12.75">
      <c r="A27" s="2" t="s">
        <v>94</v>
      </c>
      <c r="B27" s="65">
        <v>1</v>
      </c>
      <c r="C27" s="65">
        <v>500</v>
      </c>
      <c r="D27" s="65" t="s">
        <v>28</v>
      </c>
      <c r="E27" s="65" t="s">
        <v>28</v>
      </c>
      <c r="F27" s="68" t="s">
        <v>28</v>
      </c>
      <c r="G27" s="68" t="s">
        <v>28</v>
      </c>
      <c r="H27" s="10" t="s">
        <v>28</v>
      </c>
      <c r="I27" s="16" t="s">
        <v>28</v>
      </c>
      <c r="J27" s="10">
        <v>3</v>
      </c>
      <c r="K27" s="16">
        <v>1478</v>
      </c>
      <c r="L27" s="10">
        <v>3</v>
      </c>
      <c r="M27" s="16">
        <v>1352</v>
      </c>
      <c r="N27" s="10">
        <v>3</v>
      </c>
      <c r="O27" s="16">
        <v>1200</v>
      </c>
      <c r="P27" s="10">
        <v>9</v>
      </c>
      <c r="Q27" s="16">
        <v>4058</v>
      </c>
    </row>
    <row r="28" spans="1:17" ht="12.75">
      <c r="A28" s="2" t="s">
        <v>89</v>
      </c>
      <c r="B28" s="65">
        <v>1</v>
      </c>
      <c r="C28" s="65">
        <v>500</v>
      </c>
      <c r="D28" s="65" t="s">
        <v>28</v>
      </c>
      <c r="E28" s="65" t="s">
        <v>28</v>
      </c>
      <c r="F28" s="68" t="s">
        <v>28</v>
      </c>
      <c r="G28" s="68" t="s">
        <v>28</v>
      </c>
      <c r="H28" s="10" t="s">
        <v>28</v>
      </c>
      <c r="I28" s="16" t="s">
        <v>28</v>
      </c>
      <c r="J28" s="10">
        <v>3</v>
      </c>
      <c r="K28" s="16">
        <v>1478</v>
      </c>
      <c r="L28" s="10">
        <v>3</v>
      </c>
      <c r="M28" s="16">
        <v>1352</v>
      </c>
      <c r="N28" s="10">
        <v>3</v>
      </c>
      <c r="O28" s="16">
        <v>1200</v>
      </c>
      <c r="P28" s="10">
        <v>9</v>
      </c>
      <c r="Q28" s="16">
        <v>4058</v>
      </c>
    </row>
    <row r="29" spans="1:17" ht="12.75">
      <c r="A29" s="24" t="s">
        <v>92</v>
      </c>
      <c r="B29" s="65" t="s">
        <v>28</v>
      </c>
      <c r="C29" s="65" t="s">
        <v>28</v>
      </c>
      <c r="D29" s="65" t="s">
        <v>28</v>
      </c>
      <c r="E29" s="65" t="s">
        <v>28</v>
      </c>
      <c r="F29" s="68" t="s">
        <v>28</v>
      </c>
      <c r="G29" s="68" t="s">
        <v>28</v>
      </c>
      <c r="H29" s="10" t="s">
        <v>28</v>
      </c>
      <c r="I29" s="16" t="s">
        <v>28</v>
      </c>
      <c r="J29" s="10" t="s">
        <v>28</v>
      </c>
      <c r="K29" s="10" t="s">
        <v>28</v>
      </c>
      <c r="L29" s="49" t="s">
        <v>28</v>
      </c>
      <c r="M29" s="49" t="s">
        <v>28</v>
      </c>
      <c r="N29" s="49" t="s">
        <v>28</v>
      </c>
      <c r="O29" s="49" t="s">
        <v>28</v>
      </c>
      <c r="P29" s="49" t="s">
        <v>28</v>
      </c>
      <c r="Q29" s="49" t="s">
        <v>28</v>
      </c>
    </row>
    <row r="30" spans="1:17" ht="12.75">
      <c r="A30" s="35"/>
      <c r="B30" s="55"/>
      <c r="C30" s="55"/>
      <c r="D30" s="56"/>
      <c r="E30" s="56"/>
      <c r="F30" s="57"/>
      <c r="G30" s="57"/>
      <c r="H30" s="9"/>
      <c r="I30" s="58"/>
      <c r="J30" s="10"/>
      <c r="K30" s="10"/>
      <c r="L30" s="10"/>
      <c r="M30" s="10"/>
      <c r="N30" s="10"/>
      <c r="O30" s="10"/>
      <c r="P30" s="10"/>
      <c r="Q30" s="10"/>
    </row>
    <row r="31" spans="1:17" ht="12.75">
      <c r="A31" s="2" t="s">
        <v>95</v>
      </c>
      <c r="B31" s="55">
        <v>105</v>
      </c>
      <c r="C31" s="55">
        <v>61097.7</v>
      </c>
      <c r="D31" s="56">
        <v>113</v>
      </c>
      <c r="E31" s="56">
        <v>30158</v>
      </c>
      <c r="F31" s="57">
        <v>118</v>
      </c>
      <c r="G31" s="57">
        <v>31600</v>
      </c>
      <c r="H31" s="9">
        <v>131</v>
      </c>
      <c r="I31" s="58">
        <v>21154.4</v>
      </c>
      <c r="J31" s="10">
        <v>54</v>
      </c>
      <c r="K31" s="16">
        <v>13482</v>
      </c>
      <c r="L31" s="10">
        <v>38</v>
      </c>
      <c r="M31" s="16">
        <v>3675</v>
      </c>
      <c r="N31" s="10">
        <v>9</v>
      </c>
      <c r="O31" s="10">
        <v>1877.7</v>
      </c>
      <c r="P31" s="10">
        <v>19</v>
      </c>
      <c r="Q31" s="10">
        <v>5692.4</v>
      </c>
    </row>
    <row r="32" spans="1:17" ht="12.75">
      <c r="A32" s="2" t="s">
        <v>89</v>
      </c>
      <c r="B32" s="55">
        <v>82</v>
      </c>
      <c r="C32" s="55">
        <v>47501.6</v>
      </c>
      <c r="D32" s="56">
        <v>78</v>
      </c>
      <c r="E32" s="56">
        <v>26800</v>
      </c>
      <c r="F32" s="57">
        <v>82</v>
      </c>
      <c r="G32" s="57">
        <v>28172</v>
      </c>
      <c r="H32" s="9">
        <v>94</v>
      </c>
      <c r="I32" s="58">
        <v>16938.4</v>
      </c>
      <c r="J32" s="10">
        <v>28</v>
      </c>
      <c r="K32" s="16">
        <v>9867</v>
      </c>
      <c r="L32" s="10">
        <v>17</v>
      </c>
      <c r="M32" s="16">
        <v>2822</v>
      </c>
      <c r="N32" s="10">
        <v>6</v>
      </c>
      <c r="O32" s="10">
        <v>1406.7</v>
      </c>
      <c r="P32" s="10">
        <v>14</v>
      </c>
      <c r="Q32" s="10">
        <v>4980.2</v>
      </c>
    </row>
    <row r="33" spans="1:17" ht="12.75">
      <c r="A33" s="2" t="s">
        <v>92</v>
      </c>
      <c r="B33" s="65">
        <v>23</v>
      </c>
      <c r="C33" s="65">
        <v>13596.1</v>
      </c>
      <c r="D33" s="70">
        <v>35</v>
      </c>
      <c r="E33" s="66">
        <v>3358</v>
      </c>
      <c r="F33" s="57">
        <v>36</v>
      </c>
      <c r="G33" s="57">
        <v>3428</v>
      </c>
      <c r="H33" s="10">
        <v>37</v>
      </c>
      <c r="I33" s="16">
        <v>4216</v>
      </c>
      <c r="J33" s="49">
        <v>26</v>
      </c>
      <c r="K33" s="71">
        <v>3615</v>
      </c>
      <c r="L33" s="10">
        <v>21</v>
      </c>
      <c r="M33" s="16">
        <v>853</v>
      </c>
      <c r="N33" s="10">
        <v>3</v>
      </c>
      <c r="O33" s="16">
        <v>471</v>
      </c>
      <c r="P33" s="10">
        <v>5</v>
      </c>
      <c r="Q33" s="10">
        <v>712.2</v>
      </c>
    </row>
    <row r="34" spans="1:17" ht="12.75">
      <c r="A34" s="4"/>
      <c r="B34" s="72"/>
      <c r="C34" s="72"/>
      <c r="D34" s="72"/>
      <c r="E34" s="72"/>
      <c r="F34" s="5"/>
      <c r="G34" s="5"/>
      <c r="H34" s="5"/>
      <c r="I34" s="5"/>
      <c r="J34" s="47"/>
      <c r="K34" s="47"/>
      <c r="L34" s="47"/>
      <c r="M34" s="47"/>
      <c r="N34" s="47"/>
      <c r="O34" s="47"/>
      <c r="P34" s="19"/>
      <c r="Q34" s="19"/>
    </row>
    <row r="35" spans="1:14" ht="12.75">
      <c r="A35" s="34" t="s">
        <v>96</v>
      </c>
      <c r="B35" s="10"/>
      <c r="C35" s="10"/>
      <c r="D35" s="10"/>
      <c r="E35" s="10"/>
      <c r="F35" s="10"/>
      <c r="G35" s="10"/>
      <c r="H35" s="10"/>
      <c r="I35" s="10"/>
      <c r="J35" s="10"/>
      <c r="K35" s="10"/>
      <c r="L35" s="10"/>
      <c r="M35" s="36"/>
      <c r="N35" s="49"/>
    </row>
    <row r="36" spans="1:14" ht="12.75">
      <c r="A36" s="73" t="s">
        <v>97</v>
      </c>
      <c r="B36" s="10"/>
      <c r="C36" s="10"/>
      <c r="D36" s="10"/>
      <c r="E36" s="10"/>
      <c r="F36" s="10"/>
      <c r="G36" s="10"/>
      <c r="H36" s="10"/>
      <c r="I36" s="10"/>
      <c r="J36" s="10"/>
      <c r="K36" s="10"/>
      <c r="L36" s="10"/>
      <c r="M36" s="35"/>
      <c r="N36" s="49"/>
    </row>
    <row r="37" spans="1:14" ht="12.75">
      <c r="A37" s="10"/>
      <c r="B37" s="10"/>
      <c r="C37" s="10"/>
      <c r="D37" s="10"/>
      <c r="E37" s="10"/>
      <c r="F37" s="10"/>
      <c r="G37" s="10"/>
      <c r="H37" s="10"/>
      <c r="I37" s="10"/>
      <c r="J37" s="10"/>
      <c r="K37" s="10"/>
      <c r="L37" s="10"/>
      <c r="M37" s="35"/>
      <c r="N37" s="49"/>
    </row>
    <row r="39" ht="12.75">
      <c r="A39" s="438" t="s">
        <v>645</v>
      </c>
    </row>
  </sheetData>
  <mergeCells count="11">
    <mergeCell ref="B3:E3"/>
    <mergeCell ref="F3:G3"/>
    <mergeCell ref="H3:I3"/>
    <mergeCell ref="B4:C4"/>
    <mergeCell ref="D4:E4"/>
    <mergeCell ref="F4:G4"/>
    <mergeCell ref="H4:I4"/>
    <mergeCell ref="J3:K3"/>
    <mergeCell ref="L3:M3"/>
    <mergeCell ref="N3:O3"/>
    <mergeCell ref="P3:Q3"/>
  </mergeCells>
  <hyperlinks>
    <hyperlink ref="F7" location="'CNX Nifty Junior'!A1" display="CNX Nifty Junior"/>
    <hyperlink ref="G7" location="'CNX Nifty Junior'!A1" display="CNX Nifty Junior"/>
    <hyperlink ref="P7" location="'CNX Nifty Junior'!A1" display="CNX Nifty Junior"/>
    <hyperlink ref="Q7" location="'CNX Nifty Junior'!A1" display="CNX Nifty Junior"/>
    <hyperlink ref="N7" location="'CNX Nifty Junior'!A1" display="CNX Nifty Junior"/>
    <hyperlink ref="O7" location="'CNX Nifty Junior'!A1" display="CNX Nifty Junior"/>
    <hyperlink ref="L7" location="'CNX Nifty Junior'!A1" display="CNX Nifty Junior"/>
    <hyperlink ref="M7" location="'CNX Nifty Junior'!A1" display="CNX Nifty Junior"/>
    <hyperlink ref="J7" location="'CNX Nifty Junior'!A1" display="CNX Nifty Junior"/>
    <hyperlink ref="K7" location="'CNX Nifty Junior'!A1" display="CNX Nifty Junior"/>
    <hyperlink ref="H7" location="'CNX Nifty Junior'!A1" display="CNX Nifty Junior"/>
    <hyperlink ref="I7" location="'CNX Nifty Junior'!A1" display="CNX Nifty Junior"/>
    <hyperlink ref="E7" location="'CNX Nifty Junior'!A1" display="CNX Nifty Junior"/>
    <hyperlink ref="C7" location="'CNX Nifty Junior'!A1" display="CNX Nifty Junior"/>
    <hyperlink ref="D7" location="'CNX Nifty Junior'!A1" display="CNX Nifty Junior"/>
    <hyperlink ref="A7" location="'CNX Nifty Junior'!A1" display="CNX Nifty Junior"/>
    <hyperlink ref="B7" location="'CNX Nifty Junior'!A1" display="CNX Nifty Junior"/>
    <hyperlink ref="IV5" location="'CNX Nifty Junior'!A1" display="CNX Nifty Junior"/>
    <hyperlink ref="A39" location="Index!A1" display="Back"/>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Q55"/>
  <sheetViews>
    <sheetView workbookViewId="0" topLeftCell="A1">
      <selection activeCell="A55" sqref="A55"/>
    </sheetView>
  </sheetViews>
  <sheetFormatPr defaultColWidth="9.140625" defaultRowHeight="12.75"/>
  <cols>
    <col min="1" max="1" width="24.8515625" style="0" customWidth="1"/>
    <col min="2" max="13" width="9.7109375" style="0" customWidth="1"/>
  </cols>
  <sheetData>
    <row r="1" spans="1:14" ht="12.75">
      <c r="A1" s="74" t="s">
        <v>98</v>
      </c>
      <c r="B1" s="5"/>
      <c r="C1" s="5"/>
      <c r="D1" s="5"/>
      <c r="E1" s="5"/>
      <c r="F1" s="5"/>
      <c r="G1" s="5"/>
      <c r="H1" s="5"/>
      <c r="I1" s="5"/>
      <c r="J1" s="5"/>
      <c r="K1" s="5"/>
      <c r="L1" s="75" t="s">
        <v>99</v>
      </c>
      <c r="M1" s="76"/>
      <c r="N1" s="77"/>
    </row>
    <row r="2" spans="1:14" ht="12.75">
      <c r="A2" t="s">
        <v>100</v>
      </c>
      <c r="B2" s="452" t="s">
        <v>95</v>
      </c>
      <c r="C2" s="452"/>
      <c r="D2" s="448" t="s">
        <v>101</v>
      </c>
      <c r="E2" s="448"/>
      <c r="F2" s="448"/>
      <c r="G2" s="448"/>
      <c r="H2" s="448"/>
      <c r="I2" s="448"/>
      <c r="J2" s="448"/>
      <c r="K2" s="448"/>
      <c r="L2" s="448"/>
      <c r="M2" s="448"/>
      <c r="N2" s="25"/>
    </row>
    <row r="3" spans="2:14" ht="12.75">
      <c r="B3" s="78" t="s">
        <v>102</v>
      </c>
      <c r="C3" s="25"/>
      <c r="D3" s="79" t="s">
        <v>103</v>
      </c>
      <c r="E3" s="25"/>
      <c r="F3" s="25"/>
      <c r="G3" s="25"/>
      <c r="H3" s="25"/>
      <c r="I3" s="25"/>
      <c r="J3" s="78" t="s">
        <v>102</v>
      </c>
      <c r="K3" s="25"/>
      <c r="L3" s="78" t="s">
        <v>104</v>
      </c>
      <c r="M3" s="78"/>
      <c r="N3" s="78"/>
    </row>
    <row r="4" spans="2:14" ht="12.75">
      <c r="B4" s="77"/>
      <c r="C4" s="77"/>
      <c r="D4" s="453" t="s">
        <v>105</v>
      </c>
      <c r="E4" s="453"/>
      <c r="F4" s="453"/>
      <c r="G4" s="453"/>
      <c r="H4" s="453" t="s">
        <v>106</v>
      </c>
      <c r="I4" s="453"/>
      <c r="J4" s="453" t="s">
        <v>94</v>
      </c>
      <c r="K4" s="453"/>
      <c r="L4" s="453" t="s">
        <v>107</v>
      </c>
      <c r="M4" s="453"/>
      <c r="N4" s="25"/>
    </row>
    <row r="5" spans="2:14" ht="12.75">
      <c r="B5" s="78"/>
      <c r="C5" s="25"/>
      <c r="D5" s="78" t="s">
        <v>108</v>
      </c>
      <c r="E5" s="25"/>
      <c r="F5" s="78" t="s">
        <v>109</v>
      </c>
      <c r="G5" s="25"/>
      <c r="H5" s="78" t="s">
        <v>110</v>
      </c>
      <c r="I5" s="25"/>
      <c r="J5" s="78" t="s">
        <v>102</v>
      </c>
      <c r="K5" s="25"/>
      <c r="L5" s="78" t="s">
        <v>104</v>
      </c>
      <c r="M5" s="78"/>
      <c r="N5" s="78"/>
    </row>
    <row r="6" spans="2:14" ht="12.75">
      <c r="B6" s="5"/>
      <c r="C6" s="5"/>
      <c r="D6" s="451" t="s">
        <v>111</v>
      </c>
      <c r="E6" s="451"/>
      <c r="F6" s="451" t="s">
        <v>112</v>
      </c>
      <c r="G6" s="451"/>
      <c r="H6" s="5"/>
      <c r="I6" s="5"/>
      <c r="J6" s="5"/>
      <c r="K6" s="5"/>
      <c r="L6" s="5"/>
      <c r="M6" s="76"/>
      <c r="N6" s="77"/>
    </row>
    <row r="7" spans="1:14" ht="12.75">
      <c r="A7" s="5"/>
      <c r="B7" s="20" t="s">
        <v>113</v>
      </c>
      <c r="C7" s="20" t="s">
        <v>12</v>
      </c>
      <c r="D7" s="20" t="s">
        <v>113</v>
      </c>
      <c r="E7" s="20" t="s">
        <v>12</v>
      </c>
      <c r="F7" s="20" t="s">
        <v>113</v>
      </c>
      <c r="G7" s="20" t="s">
        <v>12</v>
      </c>
      <c r="H7" s="20" t="s">
        <v>113</v>
      </c>
      <c r="I7" s="20" t="s">
        <v>12</v>
      </c>
      <c r="J7" s="20" t="s">
        <v>113</v>
      </c>
      <c r="K7" s="20" t="s">
        <v>12</v>
      </c>
      <c r="L7" s="20" t="s">
        <v>113</v>
      </c>
      <c r="M7" s="76" t="s">
        <v>12</v>
      </c>
      <c r="N7" s="25"/>
    </row>
    <row r="8" spans="1:14" ht="12.75">
      <c r="A8" s="39" t="s">
        <v>68</v>
      </c>
      <c r="B8" s="93">
        <v>124</v>
      </c>
      <c r="C8" s="93">
        <v>87029</v>
      </c>
      <c r="D8" s="93">
        <v>7</v>
      </c>
      <c r="E8" s="93">
        <v>387</v>
      </c>
      <c r="F8" s="93">
        <v>113</v>
      </c>
      <c r="G8" s="93">
        <v>79352</v>
      </c>
      <c r="H8" s="93">
        <v>2</v>
      </c>
      <c r="I8" s="93">
        <v>5687</v>
      </c>
      <c r="J8" s="93">
        <v>2</v>
      </c>
      <c r="K8" s="93">
        <v>1603</v>
      </c>
      <c r="L8" s="93">
        <v>0</v>
      </c>
      <c r="M8" s="93">
        <v>0</v>
      </c>
      <c r="N8" s="25"/>
    </row>
    <row r="9" spans="1:14" ht="12.75">
      <c r="A9" s="80" t="s">
        <v>572</v>
      </c>
      <c r="B9" s="57">
        <v>10</v>
      </c>
      <c r="C9" s="57">
        <v>2557</v>
      </c>
      <c r="D9" s="57">
        <v>1</v>
      </c>
      <c r="E9" s="57">
        <v>4</v>
      </c>
      <c r="F9" s="57">
        <v>7</v>
      </c>
      <c r="G9" s="57">
        <v>1744</v>
      </c>
      <c r="H9" s="57">
        <v>1</v>
      </c>
      <c r="I9" s="57">
        <v>206</v>
      </c>
      <c r="J9" s="57">
        <v>1</v>
      </c>
      <c r="K9" s="57">
        <v>603</v>
      </c>
      <c r="L9" s="57">
        <v>0</v>
      </c>
      <c r="M9" s="57">
        <v>0</v>
      </c>
      <c r="N9" s="25"/>
    </row>
    <row r="10" spans="1:14" s="90" customFormat="1" ht="12.75">
      <c r="A10" s="83" t="s">
        <v>226</v>
      </c>
      <c r="B10" s="82">
        <v>6</v>
      </c>
      <c r="C10" s="82">
        <v>18828</v>
      </c>
      <c r="D10" s="82">
        <v>0</v>
      </c>
      <c r="E10" s="82">
        <v>0</v>
      </c>
      <c r="F10" s="82">
        <v>6</v>
      </c>
      <c r="G10" s="82">
        <v>18828</v>
      </c>
      <c r="H10" s="82">
        <v>0</v>
      </c>
      <c r="I10" s="82">
        <v>0</v>
      </c>
      <c r="J10" s="82">
        <v>0</v>
      </c>
      <c r="K10" s="82">
        <v>0</v>
      </c>
      <c r="L10" s="82">
        <v>0</v>
      </c>
      <c r="M10" s="82">
        <v>0</v>
      </c>
      <c r="N10" s="103"/>
    </row>
    <row r="11" spans="1:14" ht="12.75">
      <c r="A11" s="80" t="s">
        <v>114</v>
      </c>
      <c r="B11" s="81">
        <v>12</v>
      </c>
      <c r="C11" s="81">
        <v>14044</v>
      </c>
      <c r="D11" s="81">
        <v>0</v>
      </c>
      <c r="E11" s="81">
        <v>0</v>
      </c>
      <c r="F11" s="81">
        <v>12</v>
      </c>
      <c r="G11" s="81">
        <v>14044</v>
      </c>
      <c r="H11" s="81">
        <v>0</v>
      </c>
      <c r="I11" s="81">
        <v>0</v>
      </c>
      <c r="J11" s="81">
        <v>0</v>
      </c>
      <c r="K11" s="81">
        <v>0</v>
      </c>
      <c r="L11" s="81">
        <v>0</v>
      </c>
      <c r="M11" s="81">
        <v>0</v>
      </c>
      <c r="N11" s="25"/>
    </row>
    <row r="12" spans="1:14" ht="12.75">
      <c r="A12" s="80" t="s">
        <v>115</v>
      </c>
      <c r="B12" s="82">
        <v>13</v>
      </c>
      <c r="C12" s="82">
        <v>4796</v>
      </c>
      <c r="D12" s="82">
        <v>1</v>
      </c>
      <c r="E12" s="82">
        <v>4</v>
      </c>
      <c r="F12" s="82">
        <v>12</v>
      </c>
      <c r="G12" s="82">
        <v>4791</v>
      </c>
      <c r="H12" s="82">
        <v>0</v>
      </c>
      <c r="I12" s="82">
        <v>0</v>
      </c>
      <c r="J12" s="82">
        <v>0</v>
      </c>
      <c r="K12" s="82">
        <v>0</v>
      </c>
      <c r="L12" s="82">
        <v>0</v>
      </c>
      <c r="M12" s="82">
        <v>0</v>
      </c>
      <c r="N12" s="57"/>
    </row>
    <row r="13" spans="1:14" ht="12.75">
      <c r="A13" s="80" t="s">
        <v>116</v>
      </c>
      <c r="B13" s="82">
        <v>13</v>
      </c>
      <c r="C13" s="82">
        <v>12839</v>
      </c>
      <c r="D13" s="82">
        <v>1</v>
      </c>
      <c r="E13" s="82">
        <v>10</v>
      </c>
      <c r="F13" s="82">
        <v>11</v>
      </c>
      <c r="G13" s="82">
        <v>7348</v>
      </c>
      <c r="H13" s="82">
        <v>1</v>
      </c>
      <c r="I13" s="82">
        <v>5481</v>
      </c>
      <c r="J13" s="82">
        <v>0</v>
      </c>
      <c r="K13" s="82">
        <v>0</v>
      </c>
      <c r="L13" s="82">
        <v>0</v>
      </c>
      <c r="M13" s="82">
        <v>0</v>
      </c>
      <c r="N13" s="82"/>
    </row>
    <row r="14" spans="1:14" ht="12.75">
      <c r="A14" s="83" t="s">
        <v>117</v>
      </c>
      <c r="B14" s="82">
        <v>6</v>
      </c>
      <c r="C14" s="82">
        <v>266</v>
      </c>
      <c r="D14" s="82">
        <v>0</v>
      </c>
      <c r="E14" s="82">
        <v>0</v>
      </c>
      <c r="F14" s="82">
        <v>6</v>
      </c>
      <c r="G14" s="82">
        <v>266</v>
      </c>
      <c r="H14" s="82">
        <v>0</v>
      </c>
      <c r="I14" s="82">
        <v>0</v>
      </c>
      <c r="J14" s="82">
        <v>0</v>
      </c>
      <c r="K14" s="82">
        <v>0</v>
      </c>
      <c r="L14" s="82">
        <v>0</v>
      </c>
      <c r="M14" s="82">
        <v>0</v>
      </c>
      <c r="N14" s="25"/>
    </row>
    <row r="15" spans="1:15" ht="12.75">
      <c r="A15" s="83" t="s">
        <v>118</v>
      </c>
      <c r="B15" s="82">
        <v>14</v>
      </c>
      <c r="C15" s="82">
        <v>4584</v>
      </c>
      <c r="D15" s="82">
        <v>4</v>
      </c>
      <c r="E15" s="82">
        <v>532</v>
      </c>
      <c r="F15" s="82">
        <v>10</v>
      </c>
      <c r="G15" s="82">
        <v>4052</v>
      </c>
      <c r="H15" s="82">
        <v>0</v>
      </c>
      <c r="I15" s="82">
        <v>0</v>
      </c>
      <c r="J15" s="82">
        <v>0</v>
      </c>
      <c r="K15" s="82">
        <v>0</v>
      </c>
      <c r="L15" s="82">
        <v>0</v>
      </c>
      <c r="M15" s="82">
        <v>0</v>
      </c>
      <c r="N15" s="82"/>
      <c r="O15" s="84"/>
    </row>
    <row r="16" spans="1:15" ht="12.75">
      <c r="A16" s="83" t="s">
        <v>119</v>
      </c>
      <c r="B16" s="82">
        <v>9</v>
      </c>
      <c r="C16" s="82">
        <v>898</v>
      </c>
      <c r="D16" s="82">
        <v>1</v>
      </c>
      <c r="E16" s="82">
        <v>336</v>
      </c>
      <c r="F16" s="82">
        <v>8</v>
      </c>
      <c r="G16" s="82">
        <v>561</v>
      </c>
      <c r="H16" s="82">
        <v>0</v>
      </c>
      <c r="I16" s="82">
        <v>0</v>
      </c>
      <c r="J16" s="82">
        <v>0</v>
      </c>
      <c r="K16" s="82">
        <v>0</v>
      </c>
      <c r="L16" s="82">
        <v>0</v>
      </c>
      <c r="M16" s="82">
        <v>0</v>
      </c>
      <c r="N16" s="82"/>
      <c r="O16" s="84"/>
    </row>
    <row r="17" spans="1:14" s="85" customFormat="1" ht="12.75">
      <c r="A17" s="83" t="s">
        <v>120</v>
      </c>
      <c r="B17" s="82">
        <v>13</v>
      </c>
      <c r="C17" s="82">
        <v>3562</v>
      </c>
      <c r="D17" s="82">
        <v>0</v>
      </c>
      <c r="E17" s="82">
        <v>0</v>
      </c>
      <c r="F17" s="82">
        <v>13</v>
      </c>
      <c r="G17" s="82">
        <v>3562</v>
      </c>
      <c r="H17" s="82">
        <v>0</v>
      </c>
      <c r="I17" s="82">
        <v>0</v>
      </c>
      <c r="J17" s="82">
        <v>0</v>
      </c>
      <c r="K17" s="82">
        <v>0</v>
      </c>
      <c r="L17" s="82">
        <v>0</v>
      </c>
      <c r="M17" s="82">
        <v>0</v>
      </c>
      <c r="N17" s="82"/>
    </row>
    <row r="18" spans="1:14" ht="12.75">
      <c r="A18" s="86" t="s">
        <v>121</v>
      </c>
      <c r="B18" s="57">
        <v>15</v>
      </c>
      <c r="C18" s="57">
        <v>22703</v>
      </c>
      <c r="D18" s="57">
        <v>0</v>
      </c>
      <c r="E18" s="57">
        <v>0</v>
      </c>
      <c r="F18" s="57">
        <v>15</v>
      </c>
      <c r="G18" s="57">
        <v>22703</v>
      </c>
      <c r="H18" s="57">
        <v>0</v>
      </c>
      <c r="I18" s="57">
        <v>0</v>
      </c>
      <c r="J18" s="57">
        <v>0</v>
      </c>
      <c r="K18" s="57">
        <v>0</v>
      </c>
      <c r="L18" s="57">
        <v>0</v>
      </c>
      <c r="M18" s="57">
        <v>0</v>
      </c>
      <c r="N18" s="25"/>
    </row>
    <row r="19" spans="1:14" ht="12.75">
      <c r="A19" s="87" t="s">
        <v>122</v>
      </c>
      <c r="B19" s="57">
        <v>7</v>
      </c>
      <c r="C19" s="57">
        <v>613</v>
      </c>
      <c r="D19" s="57">
        <v>0</v>
      </c>
      <c r="E19" s="57">
        <v>0</v>
      </c>
      <c r="F19" s="57">
        <v>7</v>
      </c>
      <c r="G19" s="57">
        <v>613</v>
      </c>
      <c r="H19" s="57">
        <v>0</v>
      </c>
      <c r="I19" s="57">
        <v>0</v>
      </c>
      <c r="J19" s="57">
        <v>0</v>
      </c>
      <c r="K19" s="57">
        <v>0</v>
      </c>
      <c r="L19" s="57">
        <v>0</v>
      </c>
      <c r="M19" s="57">
        <v>0</v>
      </c>
      <c r="N19" s="25"/>
    </row>
    <row r="20" spans="1:14" ht="12.75">
      <c r="A20" s="87" t="s">
        <v>123</v>
      </c>
      <c r="B20" s="57">
        <v>4</v>
      </c>
      <c r="C20" s="57">
        <v>703</v>
      </c>
      <c r="D20" s="57">
        <v>0</v>
      </c>
      <c r="E20" s="57">
        <v>0</v>
      </c>
      <c r="F20" s="57">
        <v>4</v>
      </c>
      <c r="G20" s="57">
        <v>703</v>
      </c>
      <c r="H20" s="57">
        <v>0</v>
      </c>
      <c r="I20" s="57">
        <v>0</v>
      </c>
      <c r="J20" s="57">
        <v>0</v>
      </c>
      <c r="K20" s="57">
        <v>0</v>
      </c>
      <c r="L20" s="57">
        <v>0</v>
      </c>
      <c r="M20" s="57">
        <v>0</v>
      </c>
      <c r="N20" s="25"/>
    </row>
    <row r="21" spans="1:14" ht="12.75">
      <c r="A21" s="39" t="s">
        <v>62</v>
      </c>
      <c r="B21" s="88">
        <v>124</v>
      </c>
      <c r="C21" s="88">
        <v>33508</v>
      </c>
      <c r="D21" s="88">
        <v>2</v>
      </c>
      <c r="E21" s="88">
        <v>12</v>
      </c>
      <c r="F21" s="88">
        <v>119</v>
      </c>
      <c r="G21" s="88">
        <v>32889</v>
      </c>
      <c r="H21" s="88">
        <v>0</v>
      </c>
      <c r="I21" s="88">
        <v>0</v>
      </c>
      <c r="J21" s="88">
        <v>2</v>
      </c>
      <c r="K21" s="88">
        <v>356</v>
      </c>
      <c r="L21" s="89">
        <v>1</v>
      </c>
      <c r="M21" s="89">
        <v>249</v>
      </c>
      <c r="N21" s="25"/>
    </row>
    <row r="22" spans="1:15" ht="12.75">
      <c r="A22" s="80" t="s">
        <v>124</v>
      </c>
      <c r="B22" s="82">
        <v>5</v>
      </c>
      <c r="C22" s="82">
        <v>505</v>
      </c>
      <c r="D22" s="82">
        <v>0</v>
      </c>
      <c r="E22" s="82">
        <v>0</v>
      </c>
      <c r="F22" s="82">
        <v>5</v>
      </c>
      <c r="G22" s="82">
        <v>505</v>
      </c>
      <c r="H22" s="82">
        <v>0</v>
      </c>
      <c r="I22" s="82">
        <v>0</v>
      </c>
      <c r="J22" s="82">
        <v>0</v>
      </c>
      <c r="K22" s="82">
        <v>0</v>
      </c>
      <c r="L22" s="82">
        <v>0</v>
      </c>
      <c r="M22" s="82">
        <v>0</v>
      </c>
      <c r="N22" s="82"/>
      <c r="O22" s="90"/>
    </row>
    <row r="23" spans="1:14" ht="12.75">
      <c r="A23" s="80" t="s">
        <v>125</v>
      </c>
      <c r="B23" s="57">
        <v>21</v>
      </c>
      <c r="C23" s="57">
        <v>4706</v>
      </c>
      <c r="D23" s="57">
        <v>0</v>
      </c>
      <c r="E23" s="57">
        <v>0</v>
      </c>
      <c r="F23" s="57">
        <v>20</v>
      </c>
      <c r="G23" s="57">
        <v>4612</v>
      </c>
      <c r="H23" s="57">
        <v>0</v>
      </c>
      <c r="I23" s="57">
        <v>0</v>
      </c>
      <c r="J23" s="57">
        <v>1</v>
      </c>
      <c r="K23" s="57">
        <v>94</v>
      </c>
      <c r="L23" s="57">
        <v>0</v>
      </c>
      <c r="M23" s="57">
        <v>0</v>
      </c>
      <c r="N23" s="57"/>
    </row>
    <row r="24" spans="1:14" ht="12.75">
      <c r="A24" s="83" t="s">
        <v>126</v>
      </c>
      <c r="B24" s="57">
        <v>16</v>
      </c>
      <c r="C24" s="57">
        <v>3151</v>
      </c>
      <c r="D24" s="57">
        <v>0</v>
      </c>
      <c r="E24" s="57">
        <v>0</v>
      </c>
      <c r="F24" s="57">
        <v>16</v>
      </c>
      <c r="G24" s="57">
        <v>3151</v>
      </c>
      <c r="H24" s="57">
        <v>0</v>
      </c>
      <c r="I24" s="57">
        <v>0</v>
      </c>
      <c r="J24" s="57">
        <v>0</v>
      </c>
      <c r="K24" s="57">
        <v>0</v>
      </c>
      <c r="L24" s="57">
        <v>0</v>
      </c>
      <c r="M24" s="57">
        <v>0</v>
      </c>
      <c r="N24" s="57"/>
    </row>
    <row r="25" spans="1:15" ht="12.75">
      <c r="A25" s="83" t="s">
        <v>127</v>
      </c>
      <c r="B25" s="57">
        <v>15</v>
      </c>
      <c r="C25" s="57">
        <v>7724</v>
      </c>
      <c r="D25" s="57">
        <v>0</v>
      </c>
      <c r="E25" s="57">
        <v>0</v>
      </c>
      <c r="F25" s="57">
        <v>14</v>
      </c>
      <c r="G25" s="57">
        <v>7462</v>
      </c>
      <c r="H25" s="57">
        <v>0</v>
      </c>
      <c r="I25" s="57">
        <v>0</v>
      </c>
      <c r="J25" s="57">
        <v>1</v>
      </c>
      <c r="K25" s="57">
        <v>262</v>
      </c>
      <c r="L25" s="57">
        <v>0</v>
      </c>
      <c r="M25" s="57">
        <v>0</v>
      </c>
      <c r="N25" s="57"/>
      <c r="O25" s="84"/>
    </row>
    <row r="26" spans="1:14" ht="12.75">
      <c r="A26" s="83" t="s">
        <v>128</v>
      </c>
      <c r="B26" s="57">
        <v>10</v>
      </c>
      <c r="C26" s="57">
        <v>3575</v>
      </c>
      <c r="D26" s="57">
        <v>0</v>
      </c>
      <c r="E26" s="57">
        <v>0</v>
      </c>
      <c r="F26" s="57">
        <v>9</v>
      </c>
      <c r="G26" s="57">
        <v>3325</v>
      </c>
      <c r="H26" s="57">
        <v>0</v>
      </c>
      <c r="I26" s="57">
        <v>0</v>
      </c>
      <c r="J26" s="57">
        <v>0</v>
      </c>
      <c r="K26" s="57">
        <v>0</v>
      </c>
      <c r="L26" s="57">
        <v>1</v>
      </c>
      <c r="M26" s="57">
        <v>249</v>
      </c>
      <c r="N26" s="25"/>
    </row>
    <row r="27" spans="1:17" ht="12.75">
      <c r="A27" s="91" t="s">
        <v>129</v>
      </c>
      <c r="B27" s="82">
        <v>3</v>
      </c>
      <c r="C27" s="82">
        <v>328</v>
      </c>
      <c r="D27" s="82">
        <v>0</v>
      </c>
      <c r="E27" s="82">
        <v>0</v>
      </c>
      <c r="F27" s="82">
        <v>4</v>
      </c>
      <c r="G27" s="82">
        <v>328</v>
      </c>
      <c r="H27" s="82">
        <v>0</v>
      </c>
      <c r="I27" s="82">
        <v>0</v>
      </c>
      <c r="J27" s="82">
        <v>0</v>
      </c>
      <c r="K27" s="82">
        <v>0</v>
      </c>
      <c r="L27" s="82">
        <v>0</v>
      </c>
      <c r="M27" s="82">
        <v>0</v>
      </c>
      <c r="N27" s="82"/>
      <c r="O27" s="85"/>
      <c r="P27" s="84"/>
      <c r="Q27" s="84"/>
    </row>
    <row r="28" spans="1:14" ht="12.75">
      <c r="A28" s="80" t="s">
        <v>130</v>
      </c>
      <c r="B28" s="82">
        <v>21</v>
      </c>
      <c r="C28" s="82">
        <v>1330</v>
      </c>
      <c r="D28" s="82">
        <v>0</v>
      </c>
      <c r="E28" s="82">
        <v>0</v>
      </c>
      <c r="F28" s="82">
        <v>21</v>
      </c>
      <c r="G28" s="82">
        <v>1330</v>
      </c>
      <c r="H28" s="82">
        <v>0</v>
      </c>
      <c r="I28" s="82">
        <v>0</v>
      </c>
      <c r="J28" s="82">
        <v>0</v>
      </c>
      <c r="K28" s="82">
        <v>0</v>
      </c>
      <c r="L28" s="82">
        <v>0</v>
      </c>
      <c r="M28" s="82">
        <v>0</v>
      </c>
      <c r="N28" s="25"/>
    </row>
    <row r="29" spans="1:17" ht="12.75">
      <c r="A29" s="83" t="s">
        <v>131</v>
      </c>
      <c r="B29" s="82">
        <v>5</v>
      </c>
      <c r="C29" s="82">
        <v>707</v>
      </c>
      <c r="D29" s="82">
        <v>0</v>
      </c>
      <c r="E29" s="82">
        <v>0</v>
      </c>
      <c r="F29" s="82">
        <v>5</v>
      </c>
      <c r="G29" s="82">
        <v>707</v>
      </c>
      <c r="H29" s="82">
        <v>0</v>
      </c>
      <c r="I29" s="82">
        <v>0</v>
      </c>
      <c r="J29" s="82">
        <v>0</v>
      </c>
      <c r="K29" s="82">
        <v>0</v>
      </c>
      <c r="L29" s="82">
        <v>0</v>
      </c>
      <c r="M29" s="82">
        <v>0</v>
      </c>
      <c r="N29" s="82"/>
      <c r="O29" s="85"/>
      <c r="P29" s="85"/>
      <c r="Q29" s="90"/>
    </row>
    <row r="30" spans="1:16" ht="12.75">
      <c r="A30" s="83" t="s">
        <v>132</v>
      </c>
      <c r="B30" s="82">
        <v>2</v>
      </c>
      <c r="C30" s="82">
        <v>808</v>
      </c>
      <c r="D30" s="82">
        <v>0</v>
      </c>
      <c r="E30" s="82">
        <v>0</v>
      </c>
      <c r="F30" s="82">
        <v>2</v>
      </c>
      <c r="G30" s="82">
        <v>808</v>
      </c>
      <c r="H30" s="82">
        <v>0</v>
      </c>
      <c r="I30" s="82">
        <v>0</v>
      </c>
      <c r="J30" s="82">
        <v>0</v>
      </c>
      <c r="K30" s="82">
        <v>0</v>
      </c>
      <c r="L30" s="82">
        <v>0</v>
      </c>
      <c r="M30" s="82">
        <v>0</v>
      </c>
      <c r="N30" s="82"/>
      <c r="O30" s="85"/>
      <c r="P30" s="85"/>
    </row>
    <row r="31" spans="1:14" ht="12.75">
      <c r="A31" s="86" t="s">
        <v>133</v>
      </c>
      <c r="B31" s="57">
        <v>6</v>
      </c>
      <c r="C31" s="57">
        <v>253</v>
      </c>
      <c r="D31" s="57">
        <v>1</v>
      </c>
      <c r="E31" s="57">
        <v>5</v>
      </c>
      <c r="F31" s="57">
        <v>5</v>
      </c>
      <c r="G31" s="57">
        <v>248</v>
      </c>
      <c r="H31" s="57">
        <v>0</v>
      </c>
      <c r="I31" s="57">
        <v>0</v>
      </c>
      <c r="J31" s="57">
        <v>0</v>
      </c>
      <c r="K31" s="57">
        <v>0</v>
      </c>
      <c r="L31" s="57">
        <v>0</v>
      </c>
      <c r="M31" s="57">
        <v>0</v>
      </c>
      <c r="N31" s="25"/>
    </row>
    <row r="32" spans="1:14" ht="12.75">
      <c r="A32" s="87" t="s">
        <v>134</v>
      </c>
      <c r="B32" s="57">
        <v>6</v>
      </c>
      <c r="C32" s="57">
        <v>1287</v>
      </c>
      <c r="D32" s="57">
        <v>0</v>
      </c>
      <c r="E32" s="57">
        <v>0</v>
      </c>
      <c r="F32" s="57">
        <v>6</v>
      </c>
      <c r="G32" s="57">
        <v>1287</v>
      </c>
      <c r="H32" s="57">
        <v>0</v>
      </c>
      <c r="I32" s="57">
        <v>0</v>
      </c>
      <c r="J32" s="57">
        <v>0</v>
      </c>
      <c r="K32" s="57">
        <v>0</v>
      </c>
      <c r="L32" s="57">
        <v>0</v>
      </c>
      <c r="M32" s="57">
        <v>0</v>
      </c>
      <c r="N32" s="25"/>
    </row>
    <row r="33" spans="1:14" ht="12.75">
      <c r="A33" s="86" t="s">
        <v>135</v>
      </c>
      <c r="B33" s="57">
        <v>13</v>
      </c>
      <c r="C33" s="57">
        <v>9132</v>
      </c>
      <c r="D33" s="57">
        <v>1</v>
      </c>
      <c r="E33" s="57">
        <v>8</v>
      </c>
      <c r="F33" s="57">
        <v>12</v>
      </c>
      <c r="G33" s="57">
        <v>9125</v>
      </c>
      <c r="H33" s="57">
        <v>0</v>
      </c>
      <c r="I33" s="57">
        <v>0</v>
      </c>
      <c r="J33" s="57">
        <v>0</v>
      </c>
      <c r="K33" s="57">
        <v>0</v>
      </c>
      <c r="L33" s="57">
        <v>0</v>
      </c>
      <c r="M33" s="57">
        <v>0</v>
      </c>
      <c r="N33" s="25"/>
    </row>
    <row r="34" spans="1:14" ht="12.75">
      <c r="A34" s="92" t="s">
        <v>136</v>
      </c>
      <c r="B34" s="93">
        <v>139</v>
      </c>
      <c r="C34" s="93">
        <v>27382</v>
      </c>
      <c r="D34" s="93">
        <v>10</v>
      </c>
      <c r="E34" s="93">
        <v>372</v>
      </c>
      <c r="F34" s="93">
        <v>128</v>
      </c>
      <c r="G34" s="93">
        <v>27000</v>
      </c>
      <c r="H34" s="93">
        <v>0</v>
      </c>
      <c r="I34" s="93">
        <v>0</v>
      </c>
      <c r="J34" s="93">
        <v>0</v>
      </c>
      <c r="K34" s="93">
        <v>0</v>
      </c>
      <c r="L34" s="93">
        <v>1</v>
      </c>
      <c r="M34" s="93">
        <v>10</v>
      </c>
      <c r="N34" s="57"/>
    </row>
    <row r="35" spans="1:14" ht="15.75" customHeight="1">
      <c r="A35" s="39" t="s">
        <v>64</v>
      </c>
      <c r="B35" s="93">
        <v>60</v>
      </c>
      <c r="C35" s="93">
        <v>28256</v>
      </c>
      <c r="D35" s="93">
        <v>6</v>
      </c>
      <c r="E35" s="93">
        <v>420</v>
      </c>
      <c r="F35" s="93">
        <v>49</v>
      </c>
      <c r="G35" s="93">
        <v>23968</v>
      </c>
      <c r="H35" s="93">
        <v>0</v>
      </c>
      <c r="I35" s="93">
        <v>0</v>
      </c>
      <c r="J35" s="93">
        <v>5</v>
      </c>
      <c r="K35" s="93">
        <v>3867</v>
      </c>
      <c r="L35" s="93">
        <v>0</v>
      </c>
      <c r="M35" s="93">
        <v>0</v>
      </c>
      <c r="N35" s="57"/>
    </row>
    <row r="36" spans="1:14" ht="12.75">
      <c r="A36" s="94" t="s">
        <v>65</v>
      </c>
      <c r="B36" s="93">
        <v>57</v>
      </c>
      <c r="C36" s="93">
        <v>23272</v>
      </c>
      <c r="D36" s="93">
        <v>14</v>
      </c>
      <c r="E36" s="93">
        <v>360</v>
      </c>
      <c r="F36" s="93">
        <v>37</v>
      </c>
      <c r="G36" s="93">
        <v>18589</v>
      </c>
      <c r="H36" s="93">
        <v>0</v>
      </c>
      <c r="I36" s="93">
        <v>0</v>
      </c>
      <c r="J36" s="93">
        <v>6</v>
      </c>
      <c r="K36" s="93">
        <v>4324</v>
      </c>
      <c r="L36" s="93">
        <v>0</v>
      </c>
      <c r="M36" s="93">
        <v>0</v>
      </c>
      <c r="N36" s="95"/>
    </row>
    <row r="37" spans="1:14" ht="12.75">
      <c r="A37" s="96" t="s">
        <v>66</v>
      </c>
      <c r="B37" s="93">
        <v>26</v>
      </c>
      <c r="C37" s="93">
        <v>4070</v>
      </c>
      <c r="D37" s="88">
        <v>6</v>
      </c>
      <c r="E37" s="88">
        <v>143</v>
      </c>
      <c r="F37" s="88">
        <v>11</v>
      </c>
      <c r="G37" s="88">
        <v>1314</v>
      </c>
      <c r="H37" s="88">
        <v>0</v>
      </c>
      <c r="I37" s="88">
        <v>0</v>
      </c>
      <c r="J37" s="88">
        <v>8</v>
      </c>
      <c r="K37" s="88">
        <v>2600</v>
      </c>
      <c r="L37" s="88">
        <v>2</v>
      </c>
      <c r="M37" s="88">
        <v>13</v>
      </c>
      <c r="N37" s="97"/>
    </row>
    <row r="38" spans="1:14" ht="12.75">
      <c r="A38" s="96" t="s">
        <v>67</v>
      </c>
      <c r="B38" s="93">
        <v>35</v>
      </c>
      <c r="C38" s="93">
        <v>7543</v>
      </c>
      <c r="D38" s="88">
        <v>7</v>
      </c>
      <c r="E38" s="88">
        <v>151</v>
      </c>
      <c r="F38" s="88">
        <v>8</v>
      </c>
      <c r="G38" s="88">
        <v>1121</v>
      </c>
      <c r="H38" s="88">
        <v>0</v>
      </c>
      <c r="I38" s="88">
        <v>0</v>
      </c>
      <c r="J38" s="88">
        <v>16</v>
      </c>
      <c r="K38" s="88">
        <v>5601</v>
      </c>
      <c r="L38" s="88">
        <v>4</v>
      </c>
      <c r="M38" s="88">
        <v>670</v>
      </c>
      <c r="N38" s="97"/>
    </row>
    <row r="39" spans="1:14" ht="12.75">
      <c r="A39" s="96" t="s">
        <v>137</v>
      </c>
      <c r="B39" s="93">
        <f>(D39+F39+H39+J39+L39)</f>
        <v>151</v>
      </c>
      <c r="C39" s="93">
        <v>6108</v>
      </c>
      <c r="D39" s="88">
        <v>84</v>
      </c>
      <c r="E39" s="88">
        <v>818</v>
      </c>
      <c r="F39" s="88">
        <v>54</v>
      </c>
      <c r="G39" s="88">
        <v>2408</v>
      </c>
      <c r="H39" s="88">
        <v>2</v>
      </c>
      <c r="I39" s="88">
        <v>142</v>
      </c>
      <c r="J39" s="88">
        <v>10</v>
      </c>
      <c r="K39" s="88">
        <v>2704</v>
      </c>
      <c r="L39" s="88">
        <v>1</v>
      </c>
      <c r="M39" s="88">
        <v>36</v>
      </c>
      <c r="N39" s="97"/>
    </row>
    <row r="40" spans="1:14" ht="12.75">
      <c r="A40" s="96" t="s">
        <v>10</v>
      </c>
      <c r="B40" s="93">
        <v>93</v>
      </c>
      <c r="C40" s="93">
        <v>7817</v>
      </c>
      <c r="D40" s="88">
        <v>30</v>
      </c>
      <c r="E40" s="88">
        <v>786</v>
      </c>
      <c r="F40" s="88">
        <v>52</v>
      </c>
      <c r="G40" s="88">
        <v>3780</v>
      </c>
      <c r="H40" s="88">
        <v>0</v>
      </c>
      <c r="I40" s="88">
        <v>0</v>
      </c>
      <c r="J40" s="88">
        <v>10</v>
      </c>
      <c r="K40" s="88">
        <v>3200</v>
      </c>
      <c r="L40" s="88">
        <v>2</v>
      </c>
      <c r="M40" s="88">
        <v>51</v>
      </c>
      <c r="N40" s="97"/>
    </row>
    <row r="41" spans="1:14" ht="12.75">
      <c r="A41" s="96" t="s">
        <v>138</v>
      </c>
      <c r="B41" s="93">
        <v>58</v>
      </c>
      <c r="C41" s="93">
        <v>5587</v>
      </c>
      <c r="D41" s="88">
        <v>20</v>
      </c>
      <c r="E41" s="88">
        <v>197</v>
      </c>
      <c r="F41" s="88">
        <v>20</v>
      </c>
      <c r="G41" s="88">
        <v>660</v>
      </c>
      <c r="H41" s="88">
        <v>3</v>
      </c>
      <c r="I41" s="88">
        <v>78</v>
      </c>
      <c r="J41" s="88">
        <v>10</v>
      </c>
      <c r="K41" s="88">
        <v>4450</v>
      </c>
      <c r="L41" s="88">
        <v>6</v>
      </c>
      <c r="M41" s="88">
        <v>202</v>
      </c>
      <c r="N41" s="97"/>
    </row>
    <row r="42" spans="1:14" ht="12.75">
      <c r="A42" s="96" t="s">
        <v>139</v>
      </c>
      <c r="B42" s="93">
        <v>111</v>
      </c>
      <c r="C42" s="93">
        <v>4570</v>
      </c>
      <c r="D42" s="88">
        <v>64</v>
      </c>
      <c r="E42" s="88">
        <v>271</v>
      </c>
      <c r="F42" s="88">
        <v>33</v>
      </c>
      <c r="G42" s="88">
        <v>1610</v>
      </c>
      <c r="H42" s="88">
        <v>3</v>
      </c>
      <c r="I42" s="88">
        <v>10</v>
      </c>
      <c r="J42" s="88">
        <v>4</v>
      </c>
      <c r="K42" s="88">
        <v>1550</v>
      </c>
      <c r="L42" s="88">
        <v>10</v>
      </c>
      <c r="M42" s="88">
        <v>1128</v>
      </c>
      <c r="N42" s="97"/>
    </row>
    <row r="43" spans="1:14" ht="12.75">
      <c r="A43" s="96" t="s">
        <v>140</v>
      </c>
      <c r="B43" s="93">
        <v>882</v>
      </c>
      <c r="C43" s="93">
        <v>14276</v>
      </c>
      <c r="D43" s="88">
        <v>697</v>
      </c>
      <c r="E43" s="88">
        <v>3433</v>
      </c>
      <c r="F43" s="88">
        <v>148</v>
      </c>
      <c r="G43" s="88">
        <v>4412</v>
      </c>
      <c r="H43" s="88">
        <v>5</v>
      </c>
      <c r="I43" s="88">
        <v>75</v>
      </c>
      <c r="J43" s="88">
        <v>10</v>
      </c>
      <c r="K43" s="88">
        <v>5400</v>
      </c>
      <c r="L43" s="88">
        <v>29</v>
      </c>
      <c r="M43" s="88">
        <v>957</v>
      </c>
      <c r="N43" s="97"/>
    </row>
    <row r="44" spans="1:14" ht="12.75">
      <c r="A44" s="96" t="s">
        <v>141</v>
      </c>
      <c r="B44" s="93">
        <v>1725</v>
      </c>
      <c r="C44" s="93">
        <v>20804</v>
      </c>
      <c r="D44" s="88">
        <v>1181</v>
      </c>
      <c r="E44" s="88">
        <v>4958</v>
      </c>
      <c r="F44" s="88">
        <v>480</v>
      </c>
      <c r="G44" s="88">
        <v>9727</v>
      </c>
      <c r="H44" s="88">
        <v>8</v>
      </c>
      <c r="I44" s="88">
        <v>145</v>
      </c>
      <c r="J44" s="88">
        <v>6</v>
      </c>
      <c r="K44" s="88">
        <v>2086</v>
      </c>
      <c r="L44" s="88">
        <v>63</v>
      </c>
      <c r="M44" s="88">
        <v>3888</v>
      </c>
      <c r="N44" s="97"/>
    </row>
    <row r="45" spans="1:14" ht="12.75">
      <c r="A45" s="96" t="s">
        <v>142</v>
      </c>
      <c r="B45" s="93">
        <v>1692</v>
      </c>
      <c r="C45" s="93">
        <v>27633</v>
      </c>
      <c r="D45" s="88">
        <v>942</v>
      </c>
      <c r="E45" s="88">
        <v>5529</v>
      </c>
      <c r="F45" s="88">
        <v>651</v>
      </c>
      <c r="G45" s="88">
        <v>12441</v>
      </c>
      <c r="H45" s="88">
        <v>7</v>
      </c>
      <c r="I45" s="88">
        <v>124</v>
      </c>
      <c r="J45" s="88">
        <v>0</v>
      </c>
      <c r="K45" s="88">
        <v>0</v>
      </c>
      <c r="L45" s="88">
        <v>135</v>
      </c>
      <c r="M45" s="88">
        <v>9538</v>
      </c>
      <c r="N45" s="97"/>
    </row>
    <row r="46" spans="1:14" ht="12.75">
      <c r="A46" s="98" t="s">
        <v>143</v>
      </c>
      <c r="B46" s="99">
        <v>1143</v>
      </c>
      <c r="C46" s="99">
        <v>24372</v>
      </c>
      <c r="D46" s="100">
        <v>608</v>
      </c>
      <c r="E46" s="100">
        <v>3808</v>
      </c>
      <c r="F46" s="100">
        <v>383</v>
      </c>
      <c r="G46" s="100">
        <v>9220</v>
      </c>
      <c r="H46" s="100">
        <v>1</v>
      </c>
      <c r="I46" s="100">
        <v>2</v>
      </c>
      <c r="J46" s="100">
        <v>9</v>
      </c>
      <c r="K46" s="100">
        <v>1991</v>
      </c>
      <c r="L46" s="100">
        <v>142</v>
      </c>
      <c r="M46" s="100">
        <v>9351</v>
      </c>
      <c r="N46" s="97"/>
    </row>
    <row r="47" spans="1:14" ht="12.75">
      <c r="A47" s="101"/>
      <c r="B47" s="93"/>
      <c r="C47" s="93"/>
      <c r="D47" s="88"/>
      <c r="E47" s="88"/>
      <c r="F47" s="88"/>
      <c r="G47" s="88"/>
      <c r="H47" s="88"/>
      <c r="I47" s="88"/>
      <c r="J47" s="88"/>
      <c r="K47" s="88"/>
      <c r="L47" s="88"/>
      <c r="M47" s="88"/>
      <c r="N47" s="97"/>
    </row>
    <row r="48" spans="1:14" ht="12.75">
      <c r="A48" s="102" t="s">
        <v>144</v>
      </c>
      <c r="B48" s="103"/>
      <c r="C48" s="103"/>
      <c r="D48" s="90"/>
      <c r="E48" s="90"/>
      <c r="F48" s="90"/>
      <c r="G48" s="90"/>
      <c r="H48" s="90"/>
      <c r="I48" s="90"/>
      <c r="M48" s="84"/>
      <c r="N48" s="77"/>
    </row>
    <row r="49" spans="1:13" ht="12.75">
      <c r="A49" s="102" t="s">
        <v>145</v>
      </c>
      <c r="B49" s="103"/>
      <c r="C49" s="103"/>
      <c r="D49" s="90"/>
      <c r="E49" s="90"/>
      <c r="F49" s="90"/>
      <c r="G49" s="90"/>
      <c r="H49" s="90"/>
      <c r="I49" s="90"/>
      <c r="M49" s="104"/>
    </row>
    <row r="50" spans="1:13" ht="12.75">
      <c r="A50" s="102" t="s">
        <v>146</v>
      </c>
      <c r="B50" s="103"/>
      <c r="C50" s="103"/>
      <c r="D50" s="90"/>
      <c r="E50" s="90"/>
      <c r="F50" s="90"/>
      <c r="G50" s="90"/>
      <c r="H50" s="90"/>
      <c r="I50" s="90"/>
      <c r="M50" s="104"/>
    </row>
    <row r="51" spans="1:13" ht="12.75">
      <c r="A51" s="102" t="s">
        <v>147</v>
      </c>
      <c r="B51" s="103"/>
      <c r="C51" s="103"/>
      <c r="D51" s="90"/>
      <c r="E51" s="90"/>
      <c r="F51" s="90"/>
      <c r="G51" s="90"/>
      <c r="H51" s="90"/>
      <c r="I51" s="90"/>
      <c r="M51" s="104"/>
    </row>
    <row r="52" spans="1:13" ht="12.75">
      <c r="A52" s="105" t="s">
        <v>148</v>
      </c>
      <c r="B52" s="103"/>
      <c r="C52" s="103"/>
      <c r="M52" s="104"/>
    </row>
    <row r="53" spans="1:14" ht="12.75">
      <c r="A53" s="10"/>
      <c r="B53" s="10"/>
      <c r="C53" s="10"/>
      <c r="D53" s="10"/>
      <c r="E53" s="10"/>
      <c r="F53" s="10"/>
      <c r="G53" s="10"/>
      <c r="H53" s="10"/>
      <c r="I53" s="10"/>
      <c r="J53" s="10"/>
      <c r="K53" s="10"/>
      <c r="L53" s="10"/>
      <c r="M53" s="35"/>
      <c r="N53" s="10"/>
    </row>
    <row r="55" ht="12.75">
      <c r="A55" s="438" t="s">
        <v>645</v>
      </c>
    </row>
  </sheetData>
  <mergeCells count="8">
    <mergeCell ref="D6:E6"/>
    <mergeCell ref="F6:G6"/>
    <mergeCell ref="B2:C2"/>
    <mergeCell ref="D2:M2"/>
    <mergeCell ref="D4:G4"/>
    <mergeCell ref="H4:I4"/>
    <mergeCell ref="J4:K4"/>
    <mergeCell ref="L4:M4"/>
  </mergeCells>
  <hyperlinks>
    <hyperlink ref="A55" location="Index!A1" display="Back"/>
  </hyperlink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R51"/>
  <sheetViews>
    <sheetView workbookViewId="0" topLeftCell="A1">
      <selection activeCell="A51" sqref="A51"/>
    </sheetView>
  </sheetViews>
  <sheetFormatPr defaultColWidth="9.140625" defaultRowHeight="12.75"/>
  <cols>
    <col min="1" max="1" width="28.140625" style="0" customWidth="1"/>
    <col min="2" max="15" width="9.00390625" style="0" customWidth="1"/>
  </cols>
  <sheetData>
    <row r="1" spans="1:14" ht="12.75">
      <c r="A1" s="74" t="s">
        <v>149</v>
      </c>
      <c r="B1" s="5"/>
      <c r="C1" s="5"/>
      <c r="D1" s="5"/>
      <c r="E1" s="5"/>
      <c r="F1" s="5"/>
      <c r="G1" s="5"/>
      <c r="H1" s="5"/>
      <c r="I1" s="5"/>
      <c r="J1" s="5"/>
      <c r="K1" s="5"/>
      <c r="L1" s="5"/>
      <c r="M1" s="76"/>
      <c r="N1" s="74" t="s">
        <v>99</v>
      </c>
    </row>
    <row r="2" spans="1:14" ht="12.75">
      <c r="A2" t="s">
        <v>100</v>
      </c>
      <c r="B2" s="452" t="s">
        <v>95</v>
      </c>
      <c r="C2" s="452"/>
      <c r="D2" s="452" t="s">
        <v>150</v>
      </c>
      <c r="E2" s="452"/>
      <c r="F2" s="452"/>
      <c r="G2" s="452"/>
      <c r="H2" s="452" t="s">
        <v>151</v>
      </c>
      <c r="I2" s="452"/>
      <c r="J2" s="452"/>
      <c r="K2" s="452"/>
      <c r="L2" s="453" t="s">
        <v>152</v>
      </c>
      <c r="M2" s="453"/>
      <c r="N2" s="453"/>
    </row>
    <row r="3" spans="2:14" ht="12.75">
      <c r="B3" s="78" t="s">
        <v>102</v>
      </c>
      <c r="C3" s="25"/>
      <c r="D3" s="78" t="s">
        <v>153</v>
      </c>
      <c r="E3" s="25"/>
      <c r="F3" s="78" t="s">
        <v>154</v>
      </c>
      <c r="G3" s="25"/>
      <c r="H3" s="78" t="s">
        <v>110</v>
      </c>
      <c r="I3" s="25"/>
      <c r="J3" s="79" t="s">
        <v>155</v>
      </c>
      <c r="K3" s="25"/>
      <c r="L3" s="78" t="s">
        <v>104</v>
      </c>
      <c r="M3" s="78"/>
      <c r="N3" s="79" t="s">
        <v>156</v>
      </c>
    </row>
    <row r="4" spans="2:15" ht="12.75">
      <c r="B4" s="77"/>
      <c r="C4" s="77"/>
      <c r="D4" s="453" t="s">
        <v>157</v>
      </c>
      <c r="E4" s="453"/>
      <c r="F4" s="453" t="s">
        <v>158</v>
      </c>
      <c r="G4" s="453"/>
      <c r="H4" s="453" t="s">
        <v>159</v>
      </c>
      <c r="I4" s="453"/>
      <c r="J4" s="453" t="s">
        <v>160</v>
      </c>
      <c r="K4" s="453"/>
      <c r="L4" s="453" t="s">
        <v>161</v>
      </c>
      <c r="M4" s="453"/>
      <c r="N4" s="453" t="s">
        <v>157</v>
      </c>
      <c r="O4" s="453"/>
    </row>
    <row r="5" spans="2:14" ht="12.75">
      <c r="B5" s="78"/>
      <c r="C5" s="25"/>
      <c r="D5" s="78" t="s">
        <v>108</v>
      </c>
      <c r="E5" s="25"/>
      <c r="F5" s="78" t="s">
        <v>154</v>
      </c>
      <c r="G5" s="25"/>
      <c r="H5" s="78" t="s">
        <v>110</v>
      </c>
      <c r="I5" s="25"/>
      <c r="J5" s="78" t="s">
        <v>162</v>
      </c>
      <c r="K5" s="25"/>
      <c r="L5" s="78" t="s">
        <v>104</v>
      </c>
      <c r="M5" s="78"/>
      <c r="N5" s="78" t="s">
        <v>153</v>
      </c>
    </row>
    <row r="6" spans="1:15" ht="12.75">
      <c r="A6" s="5"/>
      <c r="B6" s="20" t="s">
        <v>113</v>
      </c>
      <c r="C6" s="20" t="s">
        <v>12</v>
      </c>
      <c r="D6" s="20" t="s">
        <v>113</v>
      </c>
      <c r="E6" s="20" t="s">
        <v>12</v>
      </c>
      <c r="F6" s="20" t="s">
        <v>113</v>
      </c>
      <c r="G6" s="20" t="s">
        <v>12</v>
      </c>
      <c r="H6" s="20" t="s">
        <v>113</v>
      </c>
      <c r="I6" s="20" t="s">
        <v>12</v>
      </c>
      <c r="J6" s="20" t="s">
        <v>113</v>
      </c>
      <c r="K6" s="20" t="s">
        <v>12</v>
      </c>
      <c r="L6" s="20" t="s">
        <v>113</v>
      </c>
      <c r="M6" s="76" t="s">
        <v>12</v>
      </c>
      <c r="N6" s="20" t="s">
        <v>113</v>
      </c>
      <c r="O6" s="106" t="s">
        <v>12</v>
      </c>
    </row>
    <row r="7" spans="1:18" ht="12.75">
      <c r="A7" s="39" t="s">
        <v>68</v>
      </c>
      <c r="B7" s="93">
        <v>124</v>
      </c>
      <c r="C7" s="93">
        <v>87029</v>
      </c>
      <c r="D7" s="93">
        <v>92</v>
      </c>
      <c r="E7" s="93">
        <v>54511</v>
      </c>
      <c r="F7" s="93">
        <v>32</v>
      </c>
      <c r="G7" s="93">
        <v>32518</v>
      </c>
      <c r="H7" s="93">
        <v>39</v>
      </c>
      <c r="I7" s="93">
        <v>44434</v>
      </c>
      <c r="J7" s="93">
        <v>85</v>
      </c>
      <c r="K7" s="93">
        <v>42595</v>
      </c>
      <c r="L7" s="93">
        <v>120</v>
      </c>
      <c r="M7" s="93">
        <v>67311</v>
      </c>
      <c r="N7" s="93">
        <v>4</v>
      </c>
      <c r="O7" s="88">
        <v>19718</v>
      </c>
      <c r="P7" s="84"/>
      <c r="Q7" s="84"/>
      <c r="R7" s="84"/>
    </row>
    <row r="8" spans="1:18" ht="12.75">
      <c r="A8" s="83" t="s">
        <v>572</v>
      </c>
      <c r="B8" s="57">
        <v>10</v>
      </c>
      <c r="C8" s="57">
        <v>2557</v>
      </c>
      <c r="D8" s="57">
        <v>4</v>
      </c>
      <c r="E8" s="57">
        <v>493</v>
      </c>
      <c r="F8" s="57">
        <v>6</v>
      </c>
      <c r="G8" s="57">
        <v>2064</v>
      </c>
      <c r="H8" s="57">
        <v>6</v>
      </c>
      <c r="I8" s="57">
        <v>2064</v>
      </c>
      <c r="J8" s="57">
        <v>4</v>
      </c>
      <c r="K8" s="57">
        <v>493</v>
      </c>
      <c r="L8" s="57">
        <v>10</v>
      </c>
      <c r="M8" s="57">
        <v>2557</v>
      </c>
      <c r="N8" s="57">
        <v>0</v>
      </c>
      <c r="O8" s="107">
        <v>0</v>
      </c>
      <c r="P8" s="84"/>
      <c r="Q8" s="84"/>
      <c r="R8" s="84"/>
    </row>
    <row r="9" spans="1:18" ht="12.75">
      <c r="A9" s="83" t="s">
        <v>226</v>
      </c>
      <c r="B9" s="57">
        <v>6</v>
      </c>
      <c r="C9" s="57">
        <v>18828</v>
      </c>
      <c r="D9" s="57">
        <v>4</v>
      </c>
      <c r="E9" s="57">
        <v>1893</v>
      </c>
      <c r="F9" s="57">
        <v>2</v>
      </c>
      <c r="G9" s="57">
        <v>16935</v>
      </c>
      <c r="H9" s="57">
        <v>2</v>
      </c>
      <c r="I9" s="57">
        <v>16935</v>
      </c>
      <c r="J9" s="57">
        <v>4</v>
      </c>
      <c r="K9" s="57">
        <v>1893</v>
      </c>
      <c r="L9" s="57">
        <v>4</v>
      </c>
      <c r="M9" s="57">
        <v>453</v>
      </c>
      <c r="N9" s="57">
        <v>2</v>
      </c>
      <c r="O9" s="107">
        <v>18376</v>
      </c>
      <c r="P9" s="84"/>
      <c r="Q9" s="84"/>
      <c r="R9" s="84"/>
    </row>
    <row r="10" spans="1:16" s="90" customFormat="1" ht="12.75">
      <c r="A10" s="83" t="s">
        <v>114</v>
      </c>
      <c r="B10" s="81">
        <v>12</v>
      </c>
      <c r="C10" s="81">
        <v>14044</v>
      </c>
      <c r="D10" s="81">
        <v>10</v>
      </c>
      <c r="E10" s="81">
        <v>13971</v>
      </c>
      <c r="F10" s="81">
        <v>2</v>
      </c>
      <c r="G10" s="81">
        <v>72</v>
      </c>
      <c r="H10" s="81">
        <v>3</v>
      </c>
      <c r="I10" s="81">
        <v>95</v>
      </c>
      <c r="J10" s="81">
        <v>9</v>
      </c>
      <c r="K10" s="81">
        <v>13948</v>
      </c>
      <c r="L10" s="81">
        <v>12</v>
      </c>
      <c r="M10" s="81">
        <v>14044</v>
      </c>
      <c r="N10" s="81">
        <v>0</v>
      </c>
      <c r="O10" s="108">
        <v>0</v>
      </c>
      <c r="P10" s="85"/>
    </row>
    <row r="11" spans="1:16" ht="12.75">
      <c r="A11" s="91" t="s">
        <v>115</v>
      </c>
      <c r="B11" s="82">
        <v>13</v>
      </c>
      <c r="C11" s="82">
        <v>4796</v>
      </c>
      <c r="D11" s="82">
        <v>8</v>
      </c>
      <c r="E11" s="82">
        <v>1843</v>
      </c>
      <c r="F11" s="82">
        <v>5</v>
      </c>
      <c r="G11" s="82">
        <v>2592</v>
      </c>
      <c r="H11" s="82">
        <v>7</v>
      </c>
      <c r="I11" s="82">
        <v>3238</v>
      </c>
      <c r="J11" s="82">
        <v>6</v>
      </c>
      <c r="K11" s="82">
        <v>1558</v>
      </c>
      <c r="L11" s="82">
        <v>13</v>
      </c>
      <c r="M11" s="82">
        <v>4796</v>
      </c>
      <c r="N11" s="82">
        <v>0</v>
      </c>
      <c r="O11" s="109">
        <v>0</v>
      </c>
      <c r="P11" s="84"/>
    </row>
    <row r="12" spans="1:16" ht="12.75">
      <c r="A12" s="83" t="s">
        <v>116</v>
      </c>
      <c r="B12" s="57">
        <v>13</v>
      </c>
      <c r="C12" s="57">
        <v>12839</v>
      </c>
      <c r="D12" s="57">
        <v>8</v>
      </c>
      <c r="E12" s="57">
        <v>3398</v>
      </c>
      <c r="F12" s="57">
        <v>5</v>
      </c>
      <c r="G12" s="57">
        <v>9441</v>
      </c>
      <c r="H12" s="57">
        <v>5</v>
      </c>
      <c r="I12" s="57">
        <v>9441</v>
      </c>
      <c r="J12" s="57">
        <v>8</v>
      </c>
      <c r="K12" s="57">
        <v>3398</v>
      </c>
      <c r="L12" s="57">
        <v>13</v>
      </c>
      <c r="M12" s="57">
        <v>12839</v>
      </c>
      <c r="N12" s="57">
        <v>0</v>
      </c>
      <c r="O12" s="107">
        <v>0</v>
      </c>
      <c r="P12" s="84"/>
    </row>
    <row r="13" spans="1:16" ht="12.75">
      <c r="A13" s="83" t="s">
        <v>117</v>
      </c>
      <c r="B13" s="82">
        <v>6</v>
      </c>
      <c r="C13" s="82">
        <v>266</v>
      </c>
      <c r="D13" s="82">
        <v>6</v>
      </c>
      <c r="E13" s="82">
        <v>266</v>
      </c>
      <c r="F13" s="82">
        <v>0</v>
      </c>
      <c r="G13" s="82">
        <v>0</v>
      </c>
      <c r="H13" s="82">
        <v>0</v>
      </c>
      <c r="I13" s="82">
        <v>0</v>
      </c>
      <c r="J13" s="82">
        <v>6</v>
      </c>
      <c r="K13" s="82">
        <v>266</v>
      </c>
      <c r="L13" s="82">
        <v>6</v>
      </c>
      <c r="M13" s="82">
        <v>266</v>
      </c>
      <c r="N13" s="82">
        <v>0</v>
      </c>
      <c r="O13" s="109">
        <v>0</v>
      </c>
      <c r="P13" s="85"/>
    </row>
    <row r="14" spans="1:15" ht="12.75">
      <c r="A14" s="83" t="s">
        <v>118</v>
      </c>
      <c r="B14" s="82">
        <v>14</v>
      </c>
      <c r="C14" s="82">
        <v>4584</v>
      </c>
      <c r="D14" s="82">
        <v>10</v>
      </c>
      <c r="E14" s="82">
        <v>4345</v>
      </c>
      <c r="F14" s="82">
        <v>4</v>
      </c>
      <c r="G14" s="82">
        <v>239</v>
      </c>
      <c r="H14" s="82">
        <v>5</v>
      </c>
      <c r="I14" s="82">
        <v>739</v>
      </c>
      <c r="J14" s="82">
        <v>9</v>
      </c>
      <c r="K14" s="82">
        <v>3845</v>
      </c>
      <c r="L14" s="82">
        <v>14</v>
      </c>
      <c r="M14" s="82">
        <v>4584</v>
      </c>
      <c r="N14" s="82">
        <v>0</v>
      </c>
      <c r="O14" s="84">
        <v>0</v>
      </c>
    </row>
    <row r="15" spans="1:17" ht="12.75">
      <c r="A15" s="80" t="s">
        <v>119</v>
      </c>
      <c r="B15" s="82">
        <v>9</v>
      </c>
      <c r="C15" s="82">
        <v>898</v>
      </c>
      <c r="D15" s="82">
        <v>6</v>
      </c>
      <c r="E15" s="82">
        <v>547</v>
      </c>
      <c r="F15" s="82">
        <v>3</v>
      </c>
      <c r="G15" s="82">
        <v>351</v>
      </c>
      <c r="H15" s="82">
        <v>4</v>
      </c>
      <c r="I15" s="82">
        <v>369</v>
      </c>
      <c r="J15" s="82">
        <v>5</v>
      </c>
      <c r="K15" s="82">
        <v>529</v>
      </c>
      <c r="L15" s="82">
        <v>9</v>
      </c>
      <c r="M15" s="82">
        <v>898</v>
      </c>
      <c r="N15" s="82">
        <v>0</v>
      </c>
      <c r="O15" s="109">
        <v>0</v>
      </c>
      <c r="P15" s="85"/>
      <c r="Q15" s="90"/>
    </row>
    <row r="16" spans="1:15" s="85" customFormat="1" ht="12.75">
      <c r="A16" s="91" t="s">
        <v>120</v>
      </c>
      <c r="B16" s="82">
        <v>13</v>
      </c>
      <c r="C16" s="82">
        <v>3562</v>
      </c>
      <c r="D16" s="82">
        <v>13</v>
      </c>
      <c r="E16" s="82">
        <v>3562</v>
      </c>
      <c r="F16" s="82">
        <v>0</v>
      </c>
      <c r="G16" s="82">
        <v>0</v>
      </c>
      <c r="H16" s="82">
        <v>0</v>
      </c>
      <c r="I16" s="82">
        <v>0</v>
      </c>
      <c r="J16" s="82">
        <v>13</v>
      </c>
      <c r="K16" s="82">
        <v>3562</v>
      </c>
      <c r="L16" s="82">
        <v>12</v>
      </c>
      <c r="M16" s="82">
        <v>2746</v>
      </c>
      <c r="N16" s="82">
        <v>1</v>
      </c>
      <c r="O16" s="109">
        <v>816</v>
      </c>
    </row>
    <row r="17" spans="1:16" ht="12.75">
      <c r="A17" s="86" t="s">
        <v>121</v>
      </c>
      <c r="B17" s="57">
        <v>15</v>
      </c>
      <c r="C17" s="57">
        <v>22703</v>
      </c>
      <c r="D17" s="57">
        <v>12</v>
      </c>
      <c r="E17" s="57">
        <v>22504</v>
      </c>
      <c r="F17" s="57">
        <v>3</v>
      </c>
      <c r="G17" s="57">
        <v>200</v>
      </c>
      <c r="H17" s="57">
        <v>5</v>
      </c>
      <c r="I17" s="57">
        <v>10789</v>
      </c>
      <c r="J17" s="57">
        <v>10</v>
      </c>
      <c r="K17" s="57">
        <v>11914</v>
      </c>
      <c r="L17" s="57">
        <v>15</v>
      </c>
      <c r="M17" s="57">
        <v>22703</v>
      </c>
      <c r="N17" s="57">
        <v>0</v>
      </c>
      <c r="O17" s="107">
        <v>0</v>
      </c>
      <c r="P17" s="84"/>
    </row>
    <row r="18" spans="1:16" ht="12.75">
      <c r="A18" s="87" t="s">
        <v>122</v>
      </c>
      <c r="B18" s="57">
        <v>7</v>
      </c>
      <c r="C18" s="57">
        <v>613</v>
      </c>
      <c r="D18" s="57">
        <v>6</v>
      </c>
      <c r="E18" s="57">
        <v>456</v>
      </c>
      <c r="F18" s="57">
        <v>1</v>
      </c>
      <c r="G18" s="57">
        <v>158</v>
      </c>
      <c r="H18" s="57">
        <v>1</v>
      </c>
      <c r="I18" s="57">
        <v>158</v>
      </c>
      <c r="J18" s="57">
        <v>6</v>
      </c>
      <c r="K18" s="57">
        <v>456</v>
      </c>
      <c r="L18" s="57">
        <v>7</v>
      </c>
      <c r="M18" s="57">
        <v>613</v>
      </c>
      <c r="N18" s="57">
        <v>0</v>
      </c>
      <c r="O18" s="107">
        <v>0</v>
      </c>
      <c r="P18" s="84"/>
    </row>
    <row r="19" spans="1:16" ht="12.75">
      <c r="A19" s="87" t="s">
        <v>123</v>
      </c>
      <c r="B19" s="57">
        <v>4</v>
      </c>
      <c r="C19" s="57">
        <v>703</v>
      </c>
      <c r="D19" s="57">
        <v>4</v>
      </c>
      <c r="E19" s="57">
        <v>703</v>
      </c>
      <c r="F19" s="57">
        <v>0</v>
      </c>
      <c r="G19" s="57">
        <v>0</v>
      </c>
      <c r="H19" s="57">
        <v>0</v>
      </c>
      <c r="I19" s="57">
        <v>0</v>
      </c>
      <c r="J19" s="57">
        <v>4</v>
      </c>
      <c r="K19" s="57">
        <v>703</v>
      </c>
      <c r="L19" s="57">
        <v>4</v>
      </c>
      <c r="M19" s="57">
        <v>703</v>
      </c>
      <c r="N19" s="57">
        <v>0</v>
      </c>
      <c r="O19" s="107">
        <v>0</v>
      </c>
      <c r="P19" s="84"/>
    </row>
    <row r="20" spans="1:15" s="84" customFormat="1" ht="12.75">
      <c r="A20" s="39" t="s">
        <v>62</v>
      </c>
      <c r="B20" s="93">
        <v>124</v>
      </c>
      <c r="C20" s="93">
        <v>33508</v>
      </c>
      <c r="D20" s="93">
        <v>85</v>
      </c>
      <c r="E20" s="93">
        <v>29796</v>
      </c>
      <c r="F20" s="93">
        <v>39</v>
      </c>
      <c r="G20" s="93">
        <v>3710</v>
      </c>
      <c r="H20" s="93">
        <v>47</v>
      </c>
      <c r="I20" s="93">
        <v>5002</v>
      </c>
      <c r="J20" s="93">
        <v>77</v>
      </c>
      <c r="K20" s="93">
        <v>28504</v>
      </c>
      <c r="L20" s="93">
        <v>123</v>
      </c>
      <c r="M20" s="93">
        <v>32509</v>
      </c>
      <c r="N20" s="93">
        <v>1</v>
      </c>
      <c r="O20" s="88">
        <v>997</v>
      </c>
    </row>
    <row r="21" spans="1:15" s="84" customFormat="1" ht="12.75">
      <c r="A21" s="83" t="s">
        <v>124</v>
      </c>
      <c r="B21" s="57">
        <v>5</v>
      </c>
      <c r="C21" s="57">
        <v>505</v>
      </c>
      <c r="D21" s="57">
        <v>4</v>
      </c>
      <c r="E21" s="57">
        <v>435</v>
      </c>
      <c r="F21" s="57">
        <v>1</v>
      </c>
      <c r="G21" s="57">
        <v>70</v>
      </c>
      <c r="H21" s="57">
        <v>1</v>
      </c>
      <c r="I21" s="57">
        <v>70</v>
      </c>
      <c r="J21" s="57">
        <v>4</v>
      </c>
      <c r="K21" s="57">
        <v>435</v>
      </c>
      <c r="L21" s="57">
        <v>5</v>
      </c>
      <c r="M21" s="57">
        <v>505</v>
      </c>
      <c r="N21" s="57">
        <v>0</v>
      </c>
      <c r="O21" s="107">
        <v>0</v>
      </c>
    </row>
    <row r="22" spans="1:15" ht="12.75">
      <c r="A22" s="83" t="s">
        <v>125</v>
      </c>
      <c r="B22" s="57">
        <v>21</v>
      </c>
      <c r="C22" s="57">
        <v>4706</v>
      </c>
      <c r="D22" s="57">
        <v>19</v>
      </c>
      <c r="E22" s="57">
        <v>4594</v>
      </c>
      <c r="F22" s="57">
        <v>2</v>
      </c>
      <c r="G22" s="57">
        <v>112</v>
      </c>
      <c r="H22" s="57">
        <v>3</v>
      </c>
      <c r="I22" s="57">
        <v>202</v>
      </c>
      <c r="J22" s="57">
        <v>18</v>
      </c>
      <c r="K22" s="57">
        <v>4504</v>
      </c>
      <c r="L22" s="57">
        <v>21</v>
      </c>
      <c r="M22" s="57">
        <v>4706</v>
      </c>
      <c r="N22" s="57">
        <v>0</v>
      </c>
      <c r="O22" s="107">
        <v>0</v>
      </c>
    </row>
    <row r="23" spans="1:16" ht="12.75">
      <c r="A23" s="83" t="s">
        <v>126</v>
      </c>
      <c r="B23" s="57">
        <v>16</v>
      </c>
      <c r="C23" s="57">
        <v>3151</v>
      </c>
      <c r="D23" s="57">
        <v>11</v>
      </c>
      <c r="E23" s="57">
        <v>2756</v>
      </c>
      <c r="F23" s="57">
        <v>5</v>
      </c>
      <c r="G23" s="57">
        <v>395</v>
      </c>
      <c r="H23" s="57">
        <v>5</v>
      </c>
      <c r="I23" s="57">
        <v>398</v>
      </c>
      <c r="J23" s="57">
        <v>11</v>
      </c>
      <c r="K23" s="57">
        <v>2753</v>
      </c>
      <c r="L23" s="57">
        <v>15</v>
      </c>
      <c r="M23" s="57">
        <v>2154</v>
      </c>
      <c r="N23" s="57">
        <v>1</v>
      </c>
      <c r="O23" s="107">
        <v>997</v>
      </c>
      <c r="P23" s="84"/>
    </row>
    <row r="24" spans="1:15" s="90" customFormat="1" ht="12.75">
      <c r="A24" s="83" t="s">
        <v>127</v>
      </c>
      <c r="B24" s="82">
        <v>15</v>
      </c>
      <c r="C24" s="82">
        <v>7724</v>
      </c>
      <c r="D24" s="82">
        <v>9</v>
      </c>
      <c r="E24" s="82">
        <v>6112</v>
      </c>
      <c r="F24" s="82">
        <v>6</v>
      </c>
      <c r="G24" s="82">
        <v>1612</v>
      </c>
      <c r="H24" s="82">
        <v>7</v>
      </c>
      <c r="I24" s="82">
        <v>2032</v>
      </c>
      <c r="J24" s="82">
        <v>8</v>
      </c>
      <c r="K24" s="82">
        <v>5692</v>
      </c>
      <c r="L24" s="82">
        <v>15</v>
      </c>
      <c r="M24" s="82">
        <v>7724</v>
      </c>
      <c r="N24" s="82">
        <v>0</v>
      </c>
      <c r="O24" s="109">
        <v>0</v>
      </c>
    </row>
    <row r="25" spans="1:15" s="90" customFormat="1" ht="12.75">
      <c r="A25" s="83" t="s">
        <v>128</v>
      </c>
      <c r="B25" s="82">
        <v>10</v>
      </c>
      <c r="C25" s="82">
        <v>3575</v>
      </c>
      <c r="D25" s="82">
        <v>8</v>
      </c>
      <c r="E25" s="82">
        <v>2834</v>
      </c>
      <c r="F25" s="82">
        <v>2</v>
      </c>
      <c r="G25" s="82">
        <v>741</v>
      </c>
      <c r="H25" s="82">
        <v>3</v>
      </c>
      <c r="I25" s="82">
        <v>767</v>
      </c>
      <c r="J25" s="82">
        <v>7</v>
      </c>
      <c r="K25" s="82">
        <v>2808</v>
      </c>
      <c r="L25" s="82">
        <v>10</v>
      </c>
      <c r="M25" s="82">
        <v>3575</v>
      </c>
      <c r="N25" s="82">
        <v>0</v>
      </c>
      <c r="O25" s="109">
        <v>0</v>
      </c>
    </row>
    <row r="26" spans="1:16" ht="12.75">
      <c r="A26" s="83" t="s">
        <v>129</v>
      </c>
      <c r="B26" s="110">
        <v>4</v>
      </c>
      <c r="C26" s="110">
        <v>328</v>
      </c>
      <c r="D26" s="110">
        <v>2</v>
      </c>
      <c r="E26" s="110">
        <v>215</v>
      </c>
      <c r="F26" s="110">
        <v>2</v>
      </c>
      <c r="G26" s="110">
        <v>113</v>
      </c>
      <c r="H26" s="110">
        <v>3</v>
      </c>
      <c r="I26" s="110">
        <v>142</v>
      </c>
      <c r="J26" s="110">
        <v>1</v>
      </c>
      <c r="K26" s="110">
        <v>170</v>
      </c>
      <c r="L26" s="110">
        <v>4</v>
      </c>
      <c r="M26" s="110">
        <v>328</v>
      </c>
      <c r="N26" s="110">
        <v>0</v>
      </c>
      <c r="O26" s="111">
        <v>0</v>
      </c>
      <c r="P26" s="90"/>
    </row>
    <row r="27" spans="1:15" ht="12.75">
      <c r="A27" s="83" t="s">
        <v>163</v>
      </c>
      <c r="B27" s="57">
        <v>21</v>
      </c>
      <c r="C27" s="57">
        <v>1330</v>
      </c>
      <c r="D27" s="57">
        <v>13</v>
      </c>
      <c r="E27" s="57">
        <v>894</v>
      </c>
      <c r="F27" s="57">
        <v>8</v>
      </c>
      <c r="G27" s="57">
        <v>436</v>
      </c>
      <c r="H27" s="57">
        <v>8</v>
      </c>
      <c r="I27" s="57">
        <v>436</v>
      </c>
      <c r="J27" s="57">
        <v>13</v>
      </c>
      <c r="K27" s="57">
        <v>894</v>
      </c>
      <c r="L27" s="57">
        <v>21</v>
      </c>
      <c r="M27" s="57">
        <v>1330</v>
      </c>
      <c r="N27" s="57">
        <v>0</v>
      </c>
      <c r="O27" s="107">
        <v>0</v>
      </c>
    </row>
    <row r="28" spans="1:15" ht="12.75">
      <c r="A28" s="87" t="s">
        <v>131</v>
      </c>
      <c r="B28" s="57">
        <v>5</v>
      </c>
      <c r="C28" s="57">
        <v>707</v>
      </c>
      <c r="D28" s="57">
        <v>4</v>
      </c>
      <c r="E28" s="57">
        <v>695</v>
      </c>
      <c r="F28" s="57">
        <v>1</v>
      </c>
      <c r="G28" s="57">
        <v>12</v>
      </c>
      <c r="H28" s="57">
        <v>1</v>
      </c>
      <c r="I28" s="57">
        <v>12</v>
      </c>
      <c r="J28" s="57">
        <v>4</v>
      </c>
      <c r="K28" s="57">
        <v>695</v>
      </c>
      <c r="L28" s="57">
        <v>5</v>
      </c>
      <c r="M28" s="57">
        <v>707</v>
      </c>
      <c r="N28" s="57">
        <v>0</v>
      </c>
      <c r="O28" s="107">
        <v>0</v>
      </c>
    </row>
    <row r="29" spans="1:16" ht="12.75">
      <c r="A29" s="87" t="s">
        <v>132</v>
      </c>
      <c r="B29" s="57">
        <v>2</v>
      </c>
      <c r="C29" s="57">
        <v>808</v>
      </c>
      <c r="D29" s="57">
        <v>1</v>
      </c>
      <c r="E29" s="57">
        <v>801</v>
      </c>
      <c r="F29" s="57">
        <v>1</v>
      </c>
      <c r="G29" s="57">
        <v>7</v>
      </c>
      <c r="H29" s="57">
        <v>1</v>
      </c>
      <c r="I29" s="57">
        <v>7</v>
      </c>
      <c r="J29" s="57">
        <v>1</v>
      </c>
      <c r="K29" s="57">
        <v>801</v>
      </c>
      <c r="L29" s="57">
        <v>2</v>
      </c>
      <c r="M29" s="57">
        <v>808</v>
      </c>
      <c r="N29" s="57">
        <v>0</v>
      </c>
      <c r="O29" s="107">
        <v>0</v>
      </c>
      <c r="P29" s="84"/>
    </row>
    <row r="30" spans="1:15" ht="12.75">
      <c r="A30" s="87" t="s">
        <v>164</v>
      </c>
      <c r="B30" s="57">
        <v>6</v>
      </c>
      <c r="C30" s="57">
        <v>253</v>
      </c>
      <c r="D30" s="57">
        <v>1</v>
      </c>
      <c r="E30" s="57">
        <v>140</v>
      </c>
      <c r="F30" s="57">
        <v>5</v>
      </c>
      <c r="G30" s="57">
        <v>113</v>
      </c>
      <c r="H30" s="57">
        <v>5</v>
      </c>
      <c r="I30" s="57">
        <v>113</v>
      </c>
      <c r="J30" s="57">
        <v>1</v>
      </c>
      <c r="K30" s="57">
        <v>140</v>
      </c>
      <c r="L30" s="57">
        <v>6</v>
      </c>
      <c r="M30" s="57">
        <v>253</v>
      </c>
      <c r="N30" s="57">
        <v>0</v>
      </c>
      <c r="O30" s="107">
        <v>0</v>
      </c>
    </row>
    <row r="31" spans="1:15" ht="12.75">
      <c r="A31" s="87" t="s">
        <v>134</v>
      </c>
      <c r="B31" s="57">
        <v>6</v>
      </c>
      <c r="C31" s="57">
        <v>1287</v>
      </c>
      <c r="D31" s="57">
        <v>6</v>
      </c>
      <c r="E31" s="57">
        <v>1287</v>
      </c>
      <c r="F31" s="57">
        <v>0</v>
      </c>
      <c r="G31" s="57">
        <v>0</v>
      </c>
      <c r="H31" s="57">
        <v>3</v>
      </c>
      <c r="I31" s="57">
        <v>576</v>
      </c>
      <c r="J31" s="57">
        <v>3</v>
      </c>
      <c r="K31" s="57">
        <v>711</v>
      </c>
      <c r="L31" s="57">
        <v>6</v>
      </c>
      <c r="M31" s="57">
        <v>1287</v>
      </c>
      <c r="N31" s="57">
        <v>0</v>
      </c>
      <c r="O31" s="107">
        <v>0</v>
      </c>
    </row>
    <row r="32" spans="1:15" ht="12.75">
      <c r="A32" s="86" t="s">
        <v>135</v>
      </c>
      <c r="B32" s="57">
        <v>13</v>
      </c>
      <c r="C32" s="57">
        <v>9132</v>
      </c>
      <c r="D32" s="57">
        <v>7</v>
      </c>
      <c r="E32" s="57">
        <v>9033</v>
      </c>
      <c r="F32" s="57">
        <v>6</v>
      </c>
      <c r="G32" s="57">
        <v>99</v>
      </c>
      <c r="H32" s="57">
        <v>7</v>
      </c>
      <c r="I32" s="57">
        <v>231</v>
      </c>
      <c r="J32" s="57">
        <v>6</v>
      </c>
      <c r="K32" s="57">
        <v>8901</v>
      </c>
      <c r="L32" s="57">
        <v>13</v>
      </c>
      <c r="M32" s="57">
        <v>9132</v>
      </c>
      <c r="N32" s="57">
        <v>0</v>
      </c>
      <c r="O32" s="107">
        <v>0</v>
      </c>
    </row>
    <row r="33" spans="1:15" ht="12.75">
      <c r="A33" s="39" t="s">
        <v>63</v>
      </c>
      <c r="B33" s="93">
        <v>139</v>
      </c>
      <c r="C33" s="93">
        <v>27382</v>
      </c>
      <c r="D33" s="93">
        <v>103</v>
      </c>
      <c r="E33" s="93">
        <v>23294</v>
      </c>
      <c r="F33" s="93">
        <v>36</v>
      </c>
      <c r="G33" s="93">
        <v>4088</v>
      </c>
      <c r="H33" s="93">
        <v>60</v>
      </c>
      <c r="I33" s="93">
        <v>16446</v>
      </c>
      <c r="J33" s="93">
        <v>79</v>
      </c>
      <c r="K33" s="93">
        <v>10936</v>
      </c>
      <c r="L33" s="93">
        <v>131</v>
      </c>
      <c r="M33" s="93">
        <v>20199</v>
      </c>
      <c r="N33" s="93">
        <v>8</v>
      </c>
      <c r="O33" s="88">
        <v>7183</v>
      </c>
    </row>
    <row r="34" spans="1:15" ht="12.75">
      <c r="A34" s="39" t="s">
        <v>64</v>
      </c>
      <c r="B34" s="93">
        <v>60</v>
      </c>
      <c r="C34" s="93">
        <v>28256</v>
      </c>
      <c r="D34" s="93">
        <v>34</v>
      </c>
      <c r="E34" s="93">
        <v>24640</v>
      </c>
      <c r="F34" s="93">
        <v>26</v>
      </c>
      <c r="G34" s="93">
        <v>3616</v>
      </c>
      <c r="H34" s="93">
        <v>37</v>
      </c>
      <c r="I34" s="93">
        <v>14507</v>
      </c>
      <c r="J34" s="93">
        <v>23</v>
      </c>
      <c r="K34" s="93">
        <v>13749</v>
      </c>
      <c r="L34" s="93">
        <v>55</v>
      </c>
      <c r="M34" s="93">
        <v>17162</v>
      </c>
      <c r="N34" s="93">
        <v>5</v>
      </c>
      <c r="O34" s="88">
        <v>11094</v>
      </c>
    </row>
    <row r="35" spans="1:15" ht="12.75">
      <c r="A35" s="112" t="s">
        <v>65</v>
      </c>
      <c r="B35" s="93">
        <v>57</v>
      </c>
      <c r="C35" s="93">
        <v>23272</v>
      </c>
      <c r="D35" s="93">
        <v>35</v>
      </c>
      <c r="E35" s="93">
        <v>22265</v>
      </c>
      <c r="F35" s="93">
        <v>22</v>
      </c>
      <c r="G35" s="93">
        <v>1007</v>
      </c>
      <c r="H35" s="93">
        <v>36</v>
      </c>
      <c r="I35" s="93">
        <v>19838</v>
      </c>
      <c r="J35" s="93">
        <v>21</v>
      </c>
      <c r="K35" s="93">
        <v>3434</v>
      </c>
      <c r="L35" s="93">
        <v>39</v>
      </c>
      <c r="M35" s="93">
        <v>4612</v>
      </c>
      <c r="N35" s="93">
        <v>18</v>
      </c>
      <c r="O35" s="88">
        <v>18660</v>
      </c>
    </row>
    <row r="36" spans="1:15" ht="12" customHeight="1">
      <c r="A36" s="113" t="s">
        <v>66</v>
      </c>
      <c r="B36" s="93">
        <v>26</v>
      </c>
      <c r="C36" s="93">
        <v>4070</v>
      </c>
      <c r="D36" s="93">
        <v>14</v>
      </c>
      <c r="E36" s="93">
        <v>3639</v>
      </c>
      <c r="F36" s="93">
        <v>12</v>
      </c>
      <c r="G36" s="93">
        <v>431</v>
      </c>
      <c r="H36" s="93">
        <v>20</v>
      </c>
      <c r="I36" s="93">
        <v>3032</v>
      </c>
      <c r="J36" s="93">
        <v>6</v>
      </c>
      <c r="K36" s="93">
        <v>1039</v>
      </c>
      <c r="L36" s="93">
        <v>18</v>
      </c>
      <c r="M36" s="93">
        <v>1897</v>
      </c>
      <c r="N36" s="93">
        <v>8</v>
      </c>
      <c r="O36" s="88">
        <v>2173</v>
      </c>
    </row>
    <row r="37" spans="1:15" ht="12" customHeight="1">
      <c r="A37" s="114" t="s">
        <v>67</v>
      </c>
      <c r="B37" s="93">
        <v>35</v>
      </c>
      <c r="C37" s="93">
        <v>7543</v>
      </c>
      <c r="D37" s="88">
        <v>20</v>
      </c>
      <c r="E37" s="88">
        <v>6502</v>
      </c>
      <c r="F37" s="88">
        <v>15</v>
      </c>
      <c r="G37" s="88">
        <v>1041</v>
      </c>
      <c r="H37" s="88">
        <v>28</v>
      </c>
      <c r="I37" s="88">
        <v>6341</v>
      </c>
      <c r="J37" s="88">
        <v>7</v>
      </c>
      <c r="K37" s="88">
        <v>1202</v>
      </c>
      <c r="L37" s="93">
        <v>30</v>
      </c>
      <c r="M37" s="93">
        <v>6601</v>
      </c>
      <c r="N37" s="88">
        <v>5</v>
      </c>
      <c r="O37" s="88">
        <v>942</v>
      </c>
    </row>
    <row r="38" spans="1:15" ht="12" customHeight="1">
      <c r="A38" s="115" t="s">
        <v>137</v>
      </c>
      <c r="B38" s="93">
        <v>151</v>
      </c>
      <c r="C38" s="93">
        <v>6108</v>
      </c>
      <c r="D38" s="88">
        <v>124</v>
      </c>
      <c r="E38" s="88">
        <v>5378</v>
      </c>
      <c r="F38" s="88">
        <v>27</v>
      </c>
      <c r="G38" s="88">
        <v>729</v>
      </c>
      <c r="H38" s="88">
        <v>37</v>
      </c>
      <c r="I38" s="88">
        <v>3385</v>
      </c>
      <c r="J38" s="88">
        <v>114</v>
      </c>
      <c r="K38" s="88">
        <v>2722</v>
      </c>
      <c r="L38" s="88">
        <v>148</v>
      </c>
      <c r="M38" s="88">
        <v>5893</v>
      </c>
      <c r="N38" s="88">
        <v>3</v>
      </c>
      <c r="O38" s="88">
        <v>215</v>
      </c>
    </row>
    <row r="39" spans="1:15" ht="12" customHeight="1">
      <c r="A39" s="115" t="s">
        <v>10</v>
      </c>
      <c r="B39" s="93">
        <v>93</v>
      </c>
      <c r="C39" s="93">
        <v>7817</v>
      </c>
      <c r="D39" s="88">
        <v>65</v>
      </c>
      <c r="E39" s="88">
        <v>6257</v>
      </c>
      <c r="F39" s="88">
        <v>28</v>
      </c>
      <c r="G39" s="88">
        <v>1560</v>
      </c>
      <c r="H39" s="88">
        <v>42</v>
      </c>
      <c r="I39" s="88">
        <v>5098</v>
      </c>
      <c r="J39" s="88">
        <v>51</v>
      </c>
      <c r="K39" s="88">
        <v>2719</v>
      </c>
      <c r="L39" s="88">
        <v>91</v>
      </c>
      <c r="M39" s="88">
        <v>7617</v>
      </c>
      <c r="N39" s="88">
        <v>2</v>
      </c>
      <c r="O39" s="88">
        <v>200</v>
      </c>
    </row>
    <row r="40" spans="1:15" ht="12" customHeight="1">
      <c r="A40" s="115" t="s">
        <v>138</v>
      </c>
      <c r="B40" s="93">
        <v>58</v>
      </c>
      <c r="C40" s="93">
        <v>5587</v>
      </c>
      <c r="D40" s="88">
        <v>32</v>
      </c>
      <c r="E40" s="88">
        <v>5019</v>
      </c>
      <c r="F40" s="88">
        <v>26</v>
      </c>
      <c r="G40" s="88">
        <v>568</v>
      </c>
      <c r="H40" s="88">
        <v>40</v>
      </c>
      <c r="I40" s="88">
        <v>5182</v>
      </c>
      <c r="J40" s="88">
        <v>18</v>
      </c>
      <c r="K40" s="88">
        <v>404</v>
      </c>
      <c r="L40" s="88">
        <v>57</v>
      </c>
      <c r="M40" s="88">
        <v>5516</v>
      </c>
      <c r="N40" s="88">
        <v>1</v>
      </c>
      <c r="O40" s="43">
        <f>+C40-M40</f>
        <v>71</v>
      </c>
    </row>
    <row r="41" spans="1:15" ht="12" customHeight="1">
      <c r="A41" s="115" t="s">
        <v>139</v>
      </c>
      <c r="B41" s="93">
        <v>111</v>
      </c>
      <c r="C41" s="93">
        <v>4570</v>
      </c>
      <c r="D41" s="88">
        <v>62</v>
      </c>
      <c r="E41" s="88">
        <v>2862</v>
      </c>
      <c r="F41" s="88">
        <v>49</v>
      </c>
      <c r="G41" s="88">
        <v>1708</v>
      </c>
      <c r="H41" s="88">
        <v>59</v>
      </c>
      <c r="I41" s="88">
        <v>3522</v>
      </c>
      <c r="J41" s="88">
        <v>52</v>
      </c>
      <c r="K41" s="88">
        <v>1048</v>
      </c>
      <c r="L41" s="88">
        <v>105</v>
      </c>
      <c r="M41" s="88">
        <v>3852</v>
      </c>
      <c r="N41" s="88">
        <v>6</v>
      </c>
      <c r="O41" s="43">
        <f>+C41-M41</f>
        <v>718</v>
      </c>
    </row>
    <row r="42" spans="1:15" ht="12" customHeight="1">
      <c r="A42" s="115" t="s">
        <v>140</v>
      </c>
      <c r="B42" s="93">
        <v>882</v>
      </c>
      <c r="C42" s="93">
        <v>14276</v>
      </c>
      <c r="D42" s="88">
        <v>751</v>
      </c>
      <c r="E42" s="88">
        <v>11557</v>
      </c>
      <c r="F42" s="88">
        <v>131</v>
      </c>
      <c r="G42" s="88">
        <v>2719</v>
      </c>
      <c r="H42" s="88">
        <v>167</v>
      </c>
      <c r="I42" s="88">
        <v>8326</v>
      </c>
      <c r="J42" s="88">
        <v>717</v>
      </c>
      <c r="K42" s="88">
        <v>5959</v>
      </c>
      <c r="L42" s="88">
        <v>872</v>
      </c>
      <c r="M42" s="88">
        <v>10241</v>
      </c>
      <c r="N42" s="88">
        <v>10</v>
      </c>
      <c r="O42" s="43">
        <f>+C42-M42</f>
        <v>4035</v>
      </c>
    </row>
    <row r="43" spans="1:15" ht="12" customHeight="1">
      <c r="A43" s="115" t="s">
        <v>141</v>
      </c>
      <c r="B43" s="93">
        <v>1725</v>
      </c>
      <c r="C43" s="93">
        <v>20804</v>
      </c>
      <c r="D43" s="88">
        <v>1426</v>
      </c>
      <c r="E43" s="88">
        <v>14240</v>
      </c>
      <c r="F43" s="88">
        <v>299</v>
      </c>
      <c r="G43" s="88">
        <v>6564</v>
      </c>
      <c r="H43" s="88">
        <v>368</v>
      </c>
      <c r="I43" s="88">
        <v>9880</v>
      </c>
      <c r="J43" s="88">
        <v>1357</v>
      </c>
      <c r="K43" s="88">
        <v>10924</v>
      </c>
      <c r="L43" s="88">
        <v>1718</v>
      </c>
      <c r="M43" s="88">
        <v>16639</v>
      </c>
      <c r="N43" s="88">
        <v>7</v>
      </c>
      <c r="O43" s="43">
        <f>+C43-M43</f>
        <v>4165</v>
      </c>
    </row>
    <row r="44" spans="1:15" ht="12" customHeight="1">
      <c r="A44" s="115" t="s">
        <v>142</v>
      </c>
      <c r="B44" s="93">
        <v>1692</v>
      </c>
      <c r="C44" s="93">
        <v>27633</v>
      </c>
      <c r="D44" s="88">
        <v>1342</v>
      </c>
      <c r="E44" s="88">
        <v>21045</v>
      </c>
      <c r="F44" s="88">
        <v>350</v>
      </c>
      <c r="G44" s="88">
        <v>6588</v>
      </c>
      <c r="H44" s="88">
        <v>453</v>
      </c>
      <c r="I44" s="88">
        <v>11061</v>
      </c>
      <c r="J44" s="88">
        <v>1239</v>
      </c>
      <c r="K44" s="88">
        <v>16572</v>
      </c>
      <c r="L44" s="88">
        <v>1684</v>
      </c>
      <c r="M44" s="88">
        <v>26270</v>
      </c>
      <c r="N44" s="88">
        <v>8</v>
      </c>
      <c r="O44" s="43">
        <f>+C44-M44</f>
        <v>1363</v>
      </c>
    </row>
    <row r="45" spans="1:15" ht="12" customHeight="1">
      <c r="A45" s="116" t="s">
        <v>143</v>
      </c>
      <c r="B45" s="99">
        <v>1143</v>
      </c>
      <c r="C45" s="99">
        <v>24372</v>
      </c>
      <c r="D45" s="100">
        <v>773</v>
      </c>
      <c r="E45" s="100">
        <v>15449</v>
      </c>
      <c r="F45" s="100">
        <v>370</v>
      </c>
      <c r="G45" s="100">
        <v>8923</v>
      </c>
      <c r="H45" s="100">
        <v>451</v>
      </c>
      <c r="I45" s="100">
        <v>16508</v>
      </c>
      <c r="J45" s="100">
        <v>692</v>
      </c>
      <c r="K45" s="100">
        <v>7864</v>
      </c>
      <c r="L45" s="117" t="s">
        <v>165</v>
      </c>
      <c r="M45" s="117" t="s">
        <v>165</v>
      </c>
      <c r="N45" s="117" t="s">
        <v>165</v>
      </c>
      <c r="O45" s="117" t="s">
        <v>165</v>
      </c>
    </row>
    <row r="46" spans="1:14" ht="12" customHeight="1">
      <c r="A46" s="118"/>
      <c r="B46" s="93"/>
      <c r="C46" s="93"/>
      <c r="D46" s="88"/>
      <c r="E46" s="88"/>
      <c r="F46" s="88"/>
      <c r="G46" s="88"/>
      <c r="H46" s="88"/>
      <c r="I46" s="88"/>
      <c r="J46" s="88"/>
      <c r="K46" s="88"/>
      <c r="L46" s="119"/>
      <c r="M46" s="119"/>
      <c r="N46" s="119"/>
    </row>
    <row r="47" spans="1:14" ht="12.75">
      <c r="A47" s="102" t="s">
        <v>144</v>
      </c>
      <c r="B47" s="82"/>
      <c r="C47" s="82"/>
      <c r="D47" s="85"/>
      <c r="E47" s="85"/>
      <c r="F47" s="85"/>
      <c r="G47" s="85"/>
      <c r="H47" s="85"/>
      <c r="I47" s="85"/>
      <c r="J47" s="85"/>
      <c r="K47" s="85"/>
      <c r="L47" s="84"/>
      <c r="M47" s="84"/>
      <c r="N47" s="84"/>
    </row>
    <row r="48" spans="1:14" ht="12.75">
      <c r="A48" s="102" t="s">
        <v>166</v>
      </c>
      <c r="B48" s="82"/>
      <c r="C48" s="82"/>
      <c r="D48" s="85"/>
      <c r="E48" s="85"/>
      <c r="F48" s="85"/>
      <c r="G48" s="85"/>
      <c r="H48" s="85"/>
      <c r="I48" s="85"/>
      <c r="J48" s="85"/>
      <c r="K48" s="85"/>
      <c r="L48" s="84"/>
      <c r="M48" s="84"/>
      <c r="N48" s="84"/>
    </row>
    <row r="49" spans="1:14" ht="12.75">
      <c r="A49" s="105" t="s">
        <v>148</v>
      </c>
      <c r="B49" s="82"/>
      <c r="C49" s="82"/>
      <c r="D49" s="85"/>
      <c r="E49" s="85"/>
      <c r="F49" s="84"/>
      <c r="G49" s="84"/>
      <c r="H49" s="84"/>
      <c r="I49" s="84"/>
      <c r="J49" s="84"/>
      <c r="K49" s="84"/>
      <c r="L49" s="84"/>
      <c r="M49" s="84"/>
      <c r="N49" s="84"/>
    </row>
    <row r="51" ht="12.75">
      <c r="A51" s="438" t="s">
        <v>645</v>
      </c>
    </row>
  </sheetData>
  <mergeCells count="10">
    <mergeCell ref="L4:M4"/>
    <mergeCell ref="N4:O4"/>
    <mergeCell ref="D4:E4"/>
    <mergeCell ref="F4:G4"/>
    <mergeCell ref="H4:I4"/>
    <mergeCell ref="J4:K4"/>
    <mergeCell ref="B2:C2"/>
    <mergeCell ref="D2:G2"/>
    <mergeCell ref="H2:K2"/>
    <mergeCell ref="L2:N2"/>
  </mergeCells>
  <hyperlinks>
    <hyperlink ref="A51" location="Index!A1" display="Back"/>
  </hyperlink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P51"/>
  <sheetViews>
    <sheetView workbookViewId="0" topLeftCell="A1">
      <selection activeCell="A51" sqref="A51"/>
    </sheetView>
  </sheetViews>
  <sheetFormatPr defaultColWidth="9.140625" defaultRowHeight="12.75"/>
  <cols>
    <col min="1" max="1" width="29.140625" style="0" customWidth="1"/>
    <col min="2" max="11" width="8.421875" style="0" customWidth="1"/>
  </cols>
  <sheetData>
    <row r="1" spans="1:15" ht="12.75" customHeight="1">
      <c r="A1" s="74" t="s">
        <v>167</v>
      </c>
      <c r="B1" s="5"/>
      <c r="C1" s="5"/>
      <c r="D1" s="5"/>
      <c r="E1" s="5"/>
      <c r="F1" s="5"/>
      <c r="G1" s="5"/>
      <c r="H1" s="5"/>
      <c r="I1" s="5"/>
      <c r="J1" s="5"/>
      <c r="K1" s="5"/>
      <c r="L1" s="77"/>
      <c r="M1" s="78"/>
      <c r="N1" s="77"/>
      <c r="O1" s="77"/>
    </row>
    <row r="2" spans="1:15" ht="14.25" customHeight="1">
      <c r="A2" t="s">
        <v>100</v>
      </c>
      <c r="B2" s="453" t="s">
        <v>95</v>
      </c>
      <c r="C2" s="453"/>
      <c r="D2" s="454" t="s">
        <v>168</v>
      </c>
      <c r="E2" s="454"/>
      <c r="F2" s="454"/>
      <c r="G2" s="454"/>
      <c r="H2" s="454"/>
      <c r="I2" s="454"/>
      <c r="J2" s="454"/>
      <c r="K2" s="454"/>
      <c r="L2" s="453"/>
      <c r="M2" s="453"/>
      <c r="N2" s="453"/>
      <c r="O2" s="77"/>
    </row>
    <row r="3" spans="1:15" ht="13.5" customHeight="1">
      <c r="A3" s="7" t="s">
        <v>169</v>
      </c>
      <c r="B3" t="s">
        <v>102</v>
      </c>
      <c r="D3" t="s">
        <v>102</v>
      </c>
      <c r="F3" t="s">
        <v>109</v>
      </c>
      <c r="H3" t="s">
        <v>110</v>
      </c>
      <c r="I3" s="7" t="s">
        <v>170</v>
      </c>
      <c r="J3" t="s">
        <v>102</v>
      </c>
      <c r="L3" s="77"/>
      <c r="M3" s="78"/>
      <c r="N3" s="77"/>
      <c r="O3" s="77"/>
    </row>
    <row r="4" spans="4:15" ht="14.25" customHeight="1">
      <c r="D4" s="453" t="s">
        <v>171</v>
      </c>
      <c r="E4" s="453"/>
      <c r="F4" s="453" t="s">
        <v>172</v>
      </c>
      <c r="G4" s="453"/>
      <c r="H4" s="453" t="s">
        <v>173</v>
      </c>
      <c r="I4" s="453"/>
      <c r="J4" s="453" t="s">
        <v>174</v>
      </c>
      <c r="K4" s="453"/>
      <c r="L4" s="453"/>
      <c r="M4" s="455"/>
      <c r="N4" s="26"/>
      <c r="O4" s="77"/>
    </row>
    <row r="5" spans="4:15" ht="13.5" customHeight="1">
      <c r="D5" t="s">
        <v>102</v>
      </c>
      <c r="F5" t="s">
        <v>109</v>
      </c>
      <c r="H5" t="s">
        <v>110</v>
      </c>
      <c r="J5" t="s">
        <v>576</v>
      </c>
      <c r="L5" s="77"/>
      <c r="M5" s="78"/>
      <c r="N5" s="77"/>
      <c r="O5" s="77"/>
    </row>
    <row r="6" spans="1:15" ht="13.5" customHeight="1">
      <c r="A6" s="5"/>
      <c r="B6" s="20" t="s">
        <v>113</v>
      </c>
      <c r="C6" s="20" t="s">
        <v>12</v>
      </c>
      <c r="D6" s="20" t="s">
        <v>113</v>
      </c>
      <c r="E6" s="20" t="s">
        <v>12</v>
      </c>
      <c r="F6" s="20" t="s">
        <v>113</v>
      </c>
      <c r="G6" s="20" t="s">
        <v>12</v>
      </c>
      <c r="H6" s="20" t="s">
        <v>113</v>
      </c>
      <c r="I6" s="20" t="s">
        <v>12</v>
      </c>
      <c r="J6" s="20" t="s">
        <v>113</v>
      </c>
      <c r="K6" s="20" t="s">
        <v>12</v>
      </c>
      <c r="L6" s="25"/>
      <c r="M6" s="78"/>
      <c r="N6" s="25"/>
      <c r="O6" s="77"/>
    </row>
    <row r="7" spans="1:15" ht="13.5" customHeight="1">
      <c r="A7" s="39" t="s">
        <v>68</v>
      </c>
      <c r="B7" s="93">
        <v>124</v>
      </c>
      <c r="C7" s="93">
        <v>87029</v>
      </c>
      <c r="D7" s="93">
        <v>22</v>
      </c>
      <c r="E7" s="93">
        <v>16526</v>
      </c>
      <c r="F7" s="93">
        <v>11</v>
      </c>
      <c r="G7" s="93">
        <v>1093</v>
      </c>
      <c r="H7" s="93">
        <v>55</v>
      </c>
      <c r="I7" s="93">
        <v>64139</v>
      </c>
      <c r="J7" s="93">
        <v>36</v>
      </c>
      <c r="K7" s="93">
        <v>5270</v>
      </c>
      <c r="L7" s="93"/>
      <c r="M7" s="93"/>
      <c r="N7" s="93"/>
      <c r="O7" s="77"/>
    </row>
    <row r="8" spans="1:15" ht="13.5" customHeight="1">
      <c r="A8" s="80" t="s">
        <v>572</v>
      </c>
      <c r="B8" s="82">
        <v>10</v>
      </c>
      <c r="C8" s="82">
        <v>2557</v>
      </c>
      <c r="D8" s="82">
        <v>2</v>
      </c>
      <c r="E8" s="82">
        <v>210</v>
      </c>
      <c r="F8" s="82">
        <v>1</v>
      </c>
      <c r="G8" s="82">
        <v>129</v>
      </c>
      <c r="H8" s="82">
        <v>7</v>
      </c>
      <c r="I8" s="82">
        <v>2218</v>
      </c>
      <c r="J8" s="82">
        <v>0</v>
      </c>
      <c r="K8" s="82">
        <v>0</v>
      </c>
      <c r="L8" s="93"/>
      <c r="M8" s="93"/>
      <c r="N8" s="93"/>
      <c r="O8" s="77"/>
    </row>
    <row r="9" spans="1:15" ht="13.5" customHeight="1">
      <c r="A9" s="83" t="s">
        <v>226</v>
      </c>
      <c r="B9" s="55">
        <v>6</v>
      </c>
      <c r="C9" s="55">
        <v>18828</v>
      </c>
      <c r="D9" s="55">
        <v>1</v>
      </c>
      <c r="E9" s="55">
        <v>1639</v>
      </c>
      <c r="F9" s="55">
        <v>0</v>
      </c>
      <c r="G9" s="55">
        <v>0</v>
      </c>
      <c r="H9" s="55">
        <v>2</v>
      </c>
      <c r="I9" s="55">
        <v>16785</v>
      </c>
      <c r="J9" s="55">
        <v>3</v>
      </c>
      <c r="K9" s="55">
        <v>404</v>
      </c>
      <c r="L9" s="55"/>
      <c r="M9" s="55"/>
      <c r="N9" s="55"/>
      <c r="O9" s="55"/>
    </row>
    <row r="10" spans="1:15" ht="13.5" customHeight="1">
      <c r="A10" s="80" t="s">
        <v>114</v>
      </c>
      <c r="B10" s="81">
        <v>12</v>
      </c>
      <c r="C10" s="81">
        <v>14044</v>
      </c>
      <c r="D10" s="81">
        <v>1</v>
      </c>
      <c r="E10" s="81">
        <v>42</v>
      </c>
      <c r="F10" s="81">
        <v>0</v>
      </c>
      <c r="G10" s="81">
        <v>0</v>
      </c>
      <c r="H10" s="81">
        <v>6</v>
      </c>
      <c r="I10" s="81">
        <v>13203</v>
      </c>
      <c r="J10" s="81">
        <v>5</v>
      </c>
      <c r="K10" s="81">
        <v>799</v>
      </c>
      <c r="L10" s="81"/>
      <c r="M10" s="81"/>
      <c r="N10" s="81"/>
      <c r="O10" s="77"/>
    </row>
    <row r="11" spans="1:15" ht="13.5" customHeight="1">
      <c r="A11" s="91" t="s">
        <v>115</v>
      </c>
      <c r="B11" s="82">
        <v>13</v>
      </c>
      <c r="C11" s="82">
        <v>4796</v>
      </c>
      <c r="D11" s="82">
        <v>1</v>
      </c>
      <c r="E11" s="82">
        <v>75</v>
      </c>
      <c r="F11" s="82">
        <v>2</v>
      </c>
      <c r="G11" s="82">
        <v>398</v>
      </c>
      <c r="H11" s="82">
        <v>4</v>
      </c>
      <c r="I11" s="82">
        <v>3336</v>
      </c>
      <c r="J11" s="82">
        <v>6</v>
      </c>
      <c r="K11" s="82">
        <v>987</v>
      </c>
      <c r="L11" s="25"/>
      <c r="M11" s="78"/>
      <c r="N11" s="25"/>
      <c r="O11" s="77"/>
    </row>
    <row r="12" spans="1:15" ht="13.5" customHeight="1">
      <c r="A12" s="83" t="s">
        <v>116</v>
      </c>
      <c r="B12" s="57">
        <v>13</v>
      </c>
      <c r="C12" s="57">
        <v>12839</v>
      </c>
      <c r="D12" s="57">
        <v>0</v>
      </c>
      <c r="E12" s="57">
        <v>0</v>
      </c>
      <c r="F12" s="57">
        <v>3</v>
      </c>
      <c r="G12" s="57">
        <v>129</v>
      </c>
      <c r="H12" s="57">
        <v>8</v>
      </c>
      <c r="I12" s="57">
        <v>12503</v>
      </c>
      <c r="J12" s="57">
        <v>2</v>
      </c>
      <c r="K12" s="57">
        <v>207</v>
      </c>
      <c r="L12" s="25"/>
      <c r="M12" s="78"/>
      <c r="N12" s="25"/>
      <c r="O12" s="77"/>
    </row>
    <row r="13" spans="1:15" s="85" customFormat="1" ht="13.5" customHeight="1">
      <c r="A13" s="91" t="s">
        <v>117</v>
      </c>
      <c r="B13" s="82">
        <v>6</v>
      </c>
      <c r="C13" s="82">
        <v>266</v>
      </c>
      <c r="D13" s="82">
        <v>2</v>
      </c>
      <c r="E13" s="82">
        <v>146</v>
      </c>
      <c r="F13" s="82">
        <v>1</v>
      </c>
      <c r="G13" s="82">
        <v>26</v>
      </c>
      <c r="H13" s="82">
        <v>2</v>
      </c>
      <c r="I13" s="82">
        <v>60</v>
      </c>
      <c r="J13" s="82">
        <v>1</v>
      </c>
      <c r="K13" s="82">
        <v>35</v>
      </c>
      <c r="L13" s="82"/>
      <c r="M13" s="82"/>
      <c r="N13" s="82"/>
      <c r="O13" s="82"/>
    </row>
    <row r="14" spans="1:15" ht="12.75">
      <c r="A14" s="83" t="s">
        <v>118</v>
      </c>
      <c r="B14" s="82">
        <v>14</v>
      </c>
      <c r="C14" s="82">
        <v>4584</v>
      </c>
      <c r="D14" s="82">
        <v>3</v>
      </c>
      <c r="E14" s="82">
        <v>3144</v>
      </c>
      <c r="F14" s="82">
        <v>0</v>
      </c>
      <c r="G14" s="82">
        <v>0</v>
      </c>
      <c r="H14" s="82">
        <v>5</v>
      </c>
      <c r="I14" s="82">
        <v>578</v>
      </c>
      <c r="J14" s="82">
        <v>6</v>
      </c>
      <c r="K14" s="82">
        <v>862</v>
      </c>
      <c r="L14" s="82"/>
      <c r="M14" s="82"/>
      <c r="N14" s="82"/>
      <c r="O14" s="84"/>
    </row>
    <row r="15" spans="1:16" s="90" customFormat="1" ht="13.5" customHeight="1">
      <c r="A15" s="91" t="s">
        <v>119</v>
      </c>
      <c r="B15" s="82">
        <v>9</v>
      </c>
      <c r="C15" s="82">
        <v>898</v>
      </c>
      <c r="D15" s="82">
        <v>2</v>
      </c>
      <c r="E15" s="82">
        <v>56</v>
      </c>
      <c r="F15" s="82">
        <v>0</v>
      </c>
      <c r="G15" s="82">
        <v>0</v>
      </c>
      <c r="H15" s="82">
        <v>4</v>
      </c>
      <c r="I15" s="82">
        <v>611</v>
      </c>
      <c r="J15" s="82">
        <v>3</v>
      </c>
      <c r="K15" s="82">
        <v>230</v>
      </c>
      <c r="L15" s="82"/>
      <c r="M15" s="82"/>
      <c r="N15" s="82"/>
      <c r="O15" s="82"/>
      <c r="P15" s="85"/>
    </row>
    <row r="16" spans="1:15" ht="13.5" customHeight="1">
      <c r="A16" s="91" t="s">
        <v>120</v>
      </c>
      <c r="B16" s="82">
        <v>13</v>
      </c>
      <c r="C16" s="82">
        <v>3562</v>
      </c>
      <c r="D16" s="82">
        <v>3</v>
      </c>
      <c r="E16" s="82">
        <v>654</v>
      </c>
      <c r="F16" s="82">
        <v>1</v>
      </c>
      <c r="G16" s="82">
        <v>56</v>
      </c>
      <c r="H16" s="82">
        <v>5</v>
      </c>
      <c r="I16" s="82">
        <v>1874</v>
      </c>
      <c r="J16" s="82">
        <v>4</v>
      </c>
      <c r="K16" s="82">
        <v>979</v>
      </c>
      <c r="L16" s="82"/>
      <c r="M16" s="82"/>
      <c r="N16" s="82"/>
      <c r="O16" s="109"/>
    </row>
    <row r="17" spans="1:15" ht="13.5" customHeight="1">
      <c r="A17" s="86" t="s">
        <v>121</v>
      </c>
      <c r="B17" s="57">
        <v>15</v>
      </c>
      <c r="C17" s="57">
        <v>22703</v>
      </c>
      <c r="D17" s="57">
        <v>4</v>
      </c>
      <c r="E17" s="57">
        <v>9920</v>
      </c>
      <c r="F17" s="57">
        <v>2</v>
      </c>
      <c r="G17" s="57">
        <v>203</v>
      </c>
      <c r="H17" s="57">
        <v>4</v>
      </c>
      <c r="I17" s="57">
        <v>11889</v>
      </c>
      <c r="J17" s="57">
        <v>5</v>
      </c>
      <c r="K17" s="57">
        <v>692</v>
      </c>
      <c r="L17" s="25"/>
      <c r="M17" s="78"/>
      <c r="N17" s="25"/>
      <c r="O17" s="77"/>
    </row>
    <row r="18" spans="1:15" ht="13.5" customHeight="1">
      <c r="A18" s="87" t="s">
        <v>122</v>
      </c>
      <c r="B18" s="57">
        <v>7</v>
      </c>
      <c r="C18" s="57">
        <v>613</v>
      </c>
      <c r="D18" s="57">
        <v>1</v>
      </c>
      <c r="E18" s="57">
        <v>37</v>
      </c>
      <c r="F18" s="57">
        <v>1</v>
      </c>
      <c r="G18" s="57">
        <v>154</v>
      </c>
      <c r="H18" s="57">
        <v>5</v>
      </c>
      <c r="I18" s="57">
        <v>422</v>
      </c>
      <c r="J18" s="57">
        <v>0</v>
      </c>
      <c r="K18" s="57">
        <v>0</v>
      </c>
      <c r="L18" s="25"/>
      <c r="M18" s="78"/>
      <c r="N18" s="25"/>
      <c r="O18" s="77"/>
    </row>
    <row r="19" spans="1:15" ht="13.5" customHeight="1">
      <c r="A19" s="87" t="s">
        <v>123</v>
      </c>
      <c r="B19" s="57">
        <v>4</v>
      </c>
      <c r="C19" s="57">
        <v>703</v>
      </c>
      <c r="D19" s="57">
        <v>1</v>
      </c>
      <c r="E19" s="57">
        <v>497</v>
      </c>
      <c r="F19" s="57">
        <v>0</v>
      </c>
      <c r="G19" s="57">
        <v>0</v>
      </c>
      <c r="H19" s="57">
        <v>2</v>
      </c>
      <c r="I19" s="57">
        <v>130</v>
      </c>
      <c r="J19" s="57">
        <v>1</v>
      </c>
      <c r="K19" s="57">
        <v>76</v>
      </c>
      <c r="L19" s="25"/>
      <c r="M19" s="78"/>
      <c r="N19" s="25"/>
      <c r="O19" s="77"/>
    </row>
    <row r="20" spans="1:15" ht="13.5" customHeight="1">
      <c r="A20" s="39" t="s">
        <v>62</v>
      </c>
      <c r="B20" s="93">
        <v>124</v>
      </c>
      <c r="C20" s="93">
        <v>33508</v>
      </c>
      <c r="D20" s="93">
        <v>28</v>
      </c>
      <c r="E20" s="93">
        <v>3673</v>
      </c>
      <c r="F20" s="93">
        <v>5</v>
      </c>
      <c r="G20" s="93">
        <v>165</v>
      </c>
      <c r="H20" s="93">
        <v>55</v>
      </c>
      <c r="I20" s="93">
        <v>22964</v>
      </c>
      <c r="J20" s="93">
        <v>36</v>
      </c>
      <c r="K20" s="93">
        <v>6706</v>
      </c>
      <c r="L20" s="25"/>
      <c r="M20" s="78"/>
      <c r="N20" s="25"/>
      <c r="O20" s="77"/>
    </row>
    <row r="21" spans="1:15" ht="13.5" customHeight="1">
      <c r="A21" s="91" t="s">
        <v>124</v>
      </c>
      <c r="B21" s="82">
        <v>5</v>
      </c>
      <c r="C21" s="82">
        <v>505</v>
      </c>
      <c r="D21" s="82">
        <v>1</v>
      </c>
      <c r="E21" s="82">
        <v>59</v>
      </c>
      <c r="F21" s="82">
        <v>1</v>
      </c>
      <c r="G21" s="82">
        <v>59</v>
      </c>
      <c r="H21" s="82">
        <v>2</v>
      </c>
      <c r="I21" s="82">
        <v>171</v>
      </c>
      <c r="J21" s="82">
        <v>1</v>
      </c>
      <c r="K21" s="82">
        <v>216</v>
      </c>
      <c r="L21" s="82"/>
      <c r="M21" s="82"/>
      <c r="N21" s="25"/>
      <c r="O21" s="77"/>
    </row>
    <row r="22" spans="1:15" ht="13.5" customHeight="1">
      <c r="A22" s="83" t="s">
        <v>125</v>
      </c>
      <c r="B22" s="57">
        <v>21</v>
      </c>
      <c r="C22" s="57">
        <v>4706</v>
      </c>
      <c r="D22" s="57">
        <v>7</v>
      </c>
      <c r="E22" s="57">
        <v>333</v>
      </c>
      <c r="F22" s="57">
        <v>0</v>
      </c>
      <c r="G22" s="57">
        <v>0</v>
      </c>
      <c r="H22" s="57">
        <v>5</v>
      </c>
      <c r="I22" s="57">
        <v>2760</v>
      </c>
      <c r="J22" s="57">
        <v>9</v>
      </c>
      <c r="K22" s="57">
        <v>1614</v>
      </c>
      <c r="L22" s="25"/>
      <c r="M22" s="78"/>
      <c r="N22" s="25"/>
      <c r="O22" s="77"/>
    </row>
    <row r="23" spans="1:16" ht="13.5" customHeight="1">
      <c r="A23" s="83" t="s">
        <v>175</v>
      </c>
      <c r="B23" s="57">
        <v>16</v>
      </c>
      <c r="C23" s="57">
        <v>3151</v>
      </c>
      <c r="D23" s="57">
        <v>3</v>
      </c>
      <c r="E23" s="57">
        <v>1431</v>
      </c>
      <c r="F23" s="57">
        <v>1</v>
      </c>
      <c r="G23" s="57">
        <v>6</v>
      </c>
      <c r="H23" s="57">
        <v>9</v>
      </c>
      <c r="I23" s="57">
        <v>1401</v>
      </c>
      <c r="J23" s="57">
        <v>3</v>
      </c>
      <c r="K23" s="57">
        <v>313</v>
      </c>
      <c r="L23" s="57"/>
      <c r="M23" s="57"/>
      <c r="N23" s="57"/>
      <c r="O23" s="57"/>
      <c r="P23" s="84"/>
    </row>
    <row r="24" spans="1:15" s="90" customFormat="1" ht="12.75">
      <c r="A24" s="83" t="s">
        <v>127</v>
      </c>
      <c r="B24" s="82">
        <v>15</v>
      </c>
      <c r="C24" s="82">
        <v>7724</v>
      </c>
      <c r="D24" s="82">
        <v>1</v>
      </c>
      <c r="E24" s="82">
        <v>37</v>
      </c>
      <c r="F24" s="82">
        <v>0</v>
      </c>
      <c r="G24" s="82">
        <v>0</v>
      </c>
      <c r="H24" s="82">
        <v>6</v>
      </c>
      <c r="I24" s="82">
        <v>7001</v>
      </c>
      <c r="J24" s="82">
        <v>8</v>
      </c>
      <c r="K24" s="82">
        <v>686</v>
      </c>
      <c r="L24" s="82"/>
      <c r="M24" s="82"/>
      <c r="N24" s="82"/>
      <c r="O24" s="109"/>
    </row>
    <row r="25" spans="1:15" s="84" customFormat="1" ht="13.5" customHeight="1">
      <c r="A25" s="83" t="s">
        <v>128</v>
      </c>
      <c r="B25" s="57">
        <v>10</v>
      </c>
      <c r="C25" s="57">
        <v>3575</v>
      </c>
      <c r="D25" s="57">
        <v>2</v>
      </c>
      <c r="E25" s="57">
        <v>1024</v>
      </c>
      <c r="F25" s="57">
        <v>0</v>
      </c>
      <c r="G25" s="57">
        <v>0</v>
      </c>
      <c r="H25" s="57">
        <v>4</v>
      </c>
      <c r="I25" s="57">
        <v>651</v>
      </c>
      <c r="J25" s="57">
        <v>4</v>
      </c>
      <c r="K25" s="57">
        <v>1900</v>
      </c>
      <c r="L25" s="57"/>
      <c r="M25" s="57"/>
      <c r="N25" s="57"/>
      <c r="O25" s="57"/>
    </row>
    <row r="26" spans="1:15" ht="13.5" customHeight="1">
      <c r="A26" s="83" t="s">
        <v>129</v>
      </c>
      <c r="B26" s="57">
        <v>4</v>
      </c>
      <c r="C26" s="57">
        <v>328</v>
      </c>
      <c r="D26" s="57">
        <v>1</v>
      </c>
      <c r="E26" s="57">
        <v>170</v>
      </c>
      <c r="F26" s="57">
        <v>1</v>
      </c>
      <c r="G26" s="57">
        <v>16</v>
      </c>
      <c r="H26" s="57">
        <v>2</v>
      </c>
      <c r="I26" s="57">
        <v>142</v>
      </c>
      <c r="J26" s="57">
        <v>0</v>
      </c>
      <c r="K26" s="57">
        <v>0</v>
      </c>
      <c r="L26" s="25"/>
      <c r="M26" s="78"/>
      <c r="N26" s="25"/>
      <c r="O26" s="77"/>
    </row>
    <row r="27" spans="1:15" s="84" customFormat="1" ht="13.5" customHeight="1">
      <c r="A27" s="83" t="s">
        <v>163</v>
      </c>
      <c r="B27" s="82">
        <v>21</v>
      </c>
      <c r="C27" s="82">
        <v>1330</v>
      </c>
      <c r="D27" s="82">
        <v>6</v>
      </c>
      <c r="E27" s="82">
        <v>268</v>
      </c>
      <c r="F27" s="82">
        <v>1</v>
      </c>
      <c r="G27" s="82">
        <v>76</v>
      </c>
      <c r="H27" s="82">
        <v>13</v>
      </c>
      <c r="I27" s="82">
        <v>946</v>
      </c>
      <c r="J27" s="82">
        <v>1</v>
      </c>
      <c r="K27" s="82">
        <v>42</v>
      </c>
      <c r="L27" s="57"/>
      <c r="M27" s="57"/>
      <c r="N27" s="57"/>
      <c r="O27" s="57"/>
    </row>
    <row r="28" spans="1:15" ht="13.5" customHeight="1">
      <c r="A28" s="80" t="s">
        <v>131</v>
      </c>
      <c r="B28" s="57">
        <v>5</v>
      </c>
      <c r="C28" s="57">
        <v>707</v>
      </c>
      <c r="D28" s="57">
        <v>1</v>
      </c>
      <c r="E28" s="57">
        <v>21</v>
      </c>
      <c r="F28" s="57">
        <v>0</v>
      </c>
      <c r="G28" s="57">
        <v>0</v>
      </c>
      <c r="H28" s="57">
        <v>4</v>
      </c>
      <c r="I28" s="57">
        <v>686</v>
      </c>
      <c r="J28" s="57">
        <v>0</v>
      </c>
      <c r="K28" s="57">
        <v>0</v>
      </c>
      <c r="L28" s="25"/>
      <c r="M28" s="78"/>
      <c r="N28" s="25"/>
      <c r="O28" s="77"/>
    </row>
    <row r="29" spans="1:16" ht="13.5" customHeight="1">
      <c r="A29" s="91" t="s">
        <v>132</v>
      </c>
      <c r="B29" s="82">
        <v>2</v>
      </c>
      <c r="C29" s="82">
        <v>808</v>
      </c>
      <c r="D29" s="82">
        <v>0</v>
      </c>
      <c r="E29" s="82">
        <v>0</v>
      </c>
      <c r="F29" s="82">
        <v>0</v>
      </c>
      <c r="G29" s="82">
        <v>0</v>
      </c>
      <c r="H29" s="82">
        <v>0</v>
      </c>
      <c r="I29" s="82">
        <v>0</v>
      </c>
      <c r="J29" s="82">
        <v>2</v>
      </c>
      <c r="K29" s="82">
        <v>808</v>
      </c>
      <c r="L29" s="82"/>
      <c r="M29" s="82"/>
      <c r="N29" s="82"/>
      <c r="O29" s="82"/>
      <c r="P29" s="85"/>
    </row>
    <row r="30" spans="1:15" ht="13.5" customHeight="1">
      <c r="A30" s="87" t="s">
        <v>133</v>
      </c>
      <c r="B30" s="57">
        <v>6</v>
      </c>
      <c r="C30" s="57">
        <v>253</v>
      </c>
      <c r="D30" s="57">
        <v>2</v>
      </c>
      <c r="E30" s="57">
        <v>76</v>
      </c>
      <c r="F30" s="57">
        <v>0</v>
      </c>
      <c r="G30" s="57">
        <v>0</v>
      </c>
      <c r="H30" s="57">
        <v>2</v>
      </c>
      <c r="I30" s="57">
        <v>151</v>
      </c>
      <c r="J30" s="57">
        <v>2</v>
      </c>
      <c r="K30" s="57">
        <v>27</v>
      </c>
      <c r="L30" s="57"/>
      <c r="M30" s="57"/>
      <c r="N30" s="25"/>
      <c r="O30" s="77"/>
    </row>
    <row r="31" spans="1:13" ht="13.5" customHeight="1">
      <c r="A31" s="7" t="s">
        <v>134</v>
      </c>
      <c r="B31" s="84">
        <v>6</v>
      </c>
      <c r="C31" s="84">
        <v>1287</v>
      </c>
      <c r="D31" s="84">
        <v>1</v>
      </c>
      <c r="E31" s="84">
        <v>98</v>
      </c>
      <c r="F31" s="84">
        <v>0</v>
      </c>
      <c r="G31" s="84">
        <v>0</v>
      </c>
      <c r="H31" s="84">
        <v>3</v>
      </c>
      <c r="I31" s="84">
        <v>770</v>
      </c>
      <c r="J31" s="84">
        <v>2</v>
      </c>
      <c r="K31" s="84">
        <v>418</v>
      </c>
      <c r="L31" s="84"/>
      <c r="M31" s="84"/>
    </row>
    <row r="32" spans="1:15" ht="13.5" customHeight="1">
      <c r="A32" s="87" t="s">
        <v>135</v>
      </c>
      <c r="B32" s="57">
        <v>13</v>
      </c>
      <c r="C32" s="57">
        <v>9132</v>
      </c>
      <c r="D32" s="57">
        <v>3</v>
      </c>
      <c r="E32" s="57">
        <v>157</v>
      </c>
      <c r="F32" s="57">
        <v>1</v>
      </c>
      <c r="G32" s="57">
        <v>8</v>
      </c>
      <c r="H32" s="57">
        <v>5</v>
      </c>
      <c r="I32" s="57">
        <v>8285</v>
      </c>
      <c r="J32" s="57">
        <v>4</v>
      </c>
      <c r="K32" s="57">
        <v>682</v>
      </c>
      <c r="L32" s="25"/>
      <c r="M32" s="78"/>
      <c r="N32" s="25"/>
      <c r="O32" s="77"/>
    </row>
    <row r="33" spans="1:15" ht="11.25" customHeight="1">
      <c r="A33" s="7"/>
      <c r="M33" s="104"/>
      <c r="O33" s="77"/>
    </row>
    <row r="34" spans="1:15" ht="11.25" customHeight="1">
      <c r="A34" s="39" t="s">
        <v>63</v>
      </c>
      <c r="B34" s="93">
        <v>138</v>
      </c>
      <c r="C34" s="93">
        <v>27382</v>
      </c>
      <c r="D34" s="93">
        <v>30</v>
      </c>
      <c r="E34" s="93">
        <v>5389</v>
      </c>
      <c r="F34" s="93">
        <v>13</v>
      </c>
      <c r="G34" s="93">
        <v>1495</v>
      </c>
      <c r="H34" s="93">
        <v>56</v>
      </c>
      <c r="I34" s="93">
        <v>14963</v>
      </c>
      <c r="J34" s="93">
        <v>40</v>
      </c>
      <c r="K34" s="93">
        <v>5535</v>
      </c>
      <c r="L34" s="93"/>
      <c r="M34" s="93"/>
      <c r="N34" s="93"/>
      <c r="O34" s="77"/>
    </row>
    <row r="35" spans="1:15" ht="14.25" customHeight="1">
      <c r="A35" s="39" t="s">
        <v>64</v>
      </c>
      <c r="B35" s="93">
        <v>60</v>
      </c>
      <c r="C35" s="93">
        <v>28256</v>
      </c>
      <c r="D35" s="93">
        <v>8</v>
      </c>
      <c r="E35" s="93">
        <v>8725</v>
      </c>
      <c r="F35" s="93">
        <v>7</v>
      </c>
      <c r="G35" s="93">
        <v>204</v>
      </c>
      <c r="H35" s="93">
        <v>34</v>
      </c>
      <c r="I35" s="93">
        <v>17951</v>
      </c>
      <c r="J35" s="93">
        <v>11</v>
      </c>
      <c r="K35" s="93">
        <v>1377</v>
      </c>
      <c r="L35" s="93"/>
      <c r="M35" s="93"/>
      <c r="N35" s="93"/>
      <c r="O35" s="77"/>
    </row>
    <row r="36" spans="1:15" ht="12.75" customHeight="1">
      <c r="A36" s="112" t="s">
        <v>65</v>
      </c>
      <c r="B36" s="93">
        <v>57</v>
      </c>
      <c r="C36" s="93">
        <v>23272</v>
      </c>
      <c r="D36" s="93">
        <v>15</v>
      </c>
      <c r="E36" s="93">
        <v>14576</v>
      </c>
      <c r="F36" s="93">
        <v>7</v>
      </c>
      <c r="G36" s="93">
        <v>636</v>
      </c>
      <c r="H36" s="93">
        <v>21</v>
      </c>
      <c r="I36" s="93">
        <v>6826</v>
      </c>
      <c r="J36" s="93">
        <v>14</v>
      </c>
      <c r="K36" s="93">
        <v>1235</v>
      </c>
      <c r="L36" s="93"/>
      <c r="M36" s="93"/>
      <c r="N36" s="93"/>
      <c r="O36" s="77"/>
    </row>
    <row r="37" spans="1:15" ht="12.75">
      <c r="A37" s="113" t="s">
        <v>66</v>
      </c>
      <c r="B37" s="93">
        <v>26</v>
      </c>
      <c r="C37" s="93">
        <v>4070</v>
      </c>
      <c r="D37" s="93">
        <v>1</v>
      </c>
      <c r="E37" s="93">
        <v>8</v>
      </c>
      <c r="F37" s="93">
        <v>3</v>
      </c>
      <c r="G37" s="93">
        <v>117</v>
      </c>
      <c r="H37" s="93">
        <v>13</v>
      </c>
      <c r="I37" s="93">
        <v>3358</v>
      </c>
      <c r="J37" s="93">
        <v>9</v>
      </c>
      <c r="K37" s="93">
        <v>588</v>
      </c>
      <c r="L37" s="93"/>
      <c r="M37" s="93"/>
      <c r="N37" s="93"/>
      <c r="O37" s="77"/>
    </row>
    <row r="38" spans="1:15" ht="12.75">
      <c r="A38" s="113" t="s">
        <v>67</v>
      </c>
      <c r="B38" s="93">
        <v>35</v>
      </c>
      <c r="C38" s="93">
        <v>7543</v>
      </c>
      <c r="D38" s="88">
        <v>3</v>
      </c>
      <c r="E38" s="88">
        <v>1002</v>
      </c>
      <c r="F38" s="88">
        <v>2</v>
      </c>
      <c r="G38" s="88">
        <v>180</v>
      </c>
      <c r="H38" s="88">
        <v>23</v>
      </c>
      <c r="I38" s="88">
        <v>5942</v>
      </c>
      <c r="J38" s="88">
        <v>7</v>
      </c>
      <c r="K38" s="88">
        <v>419</v>
      </c>
      <c r="L38" s="93"/>
      <c r="M38" s="93"/>
      <c r="N38" s="88"/>
      <c r="O38" s="77"/>
    </row>
    <row r="39" spans="1:15" ht="12.75">
      <c r="A39" s="115" t="s">
        <v>137</v>
      </c>
      <c r="B39" s="93">
        <f>(D39+F39+H39+J39+L39)</f>
        <v>151</v>
      </c>
      <c r="C39" s="93">
        <v>6108</v>
      </c>
      <c r="D39" s="88">
        <v>10</v>
      </c>
      <c r="E39" s="88">
        <v>207</v>
      </c>
      <c r="F39" s="88">
        <v>9</v>
      </c>
      <c r="G39" s="88">
        <v>240</v>
      </c>
      <c r="H39" s="88">
        <v>43</v>
      </c>
      <c r="I39" s="88">
        <v>4105</v>
      </c>
      <c r="J39" s="88">
        <v>89</v>
      </c>
      <c r="K39" s="88">
        <v>1555</v>
      </c>
      <c r="L39" s="88"/>
      <c r="M39" s="88"/>
      <c r="N39" s="88"/>
      <c r="O39" s="77"/>
    </row>
    <row r="40" spans="1:15" ht="12.75">
      <c r="A40" s="115" t="s">
        <v>10</v>
      </c>
      <c r="B40" s="93">
        <v>93</v>
      </c>
      <c r="C40" s="93">
        <v>7817</v>
      </c>
      <c r="D40" s="88">
        <v>13</v>
      </c>
      <c r="E40" s="88">
        <v>1900</v>
      </c>
      <c r="F40" s="88">
        <v>7</v>
      </c>
      <c r="G40" s="88">
        <v>106</v>
      </c>
      <c r="H40" s="88">
        <v>46</v>
      </c>
      <c r="I40" s="88">
        <v>5235</v>
      </c>
      <c r="J40" s="88">
        <v>27</v>
      </c>
      <c r="K40" s="88">
        <v>577</v>
      </c>
      <c r="L40" s="88"/>
      <c r="M40" s="88"/>
      <c r="N40" s="88"/>
      <c r="O40" s="77"/>
    </row>
    <row r="41" spans="1:15" ht="12.75">
      <c r="A41" s="115" t="s">
        <v>138</v>
      </c>
      <c r="B41" s="93">
        <v>58</v>
      </c>
      <c r="C41" s="93">
        <v>5587</v>
      </c>
      <c r="D41" s="88">
        <v>10</v>
      </c>
      <c r="E41" s="88">
        <v>171</v>
      </c>
      <c r="F41" s="88">
        <v>10</v>
      </c>
      <c r="G41" s="88">
        <v>266</v>
      </c>
      <c r="H41" s="88">
        <v>29</v>
      </c>
      <c r="I41" s="88">
        <v>4856</v>
      </c>
      <c r="J41" s="88">
        <v>9</v>
      </c>
      <c r="K41" s="88">
        <v>293</v>
      </c>
      <c r="L41" s="88"/>
      <c r="M41" s="88"/>
      <c r="N41" s="88"/>
      <c r="O41" s="77"/>
    </row>
    <row r="42" spans="1:15" ht="12.75">
      <c r="A42" s="115" t="s">
        <v>139</v>
      </c>
      <c r="B42" s="93">
        <v>111</v>
      </c>
      <c r="C42" s="93">
        <v>4570</v>
      </c>
      <c r="D42" s="88">
        <v>18</v>
      </c>
      <c r="E42" s="88">
        <v>302</v>
      </c>
      <c r="F42" s="88">
        <v>26</v>
      </c>
      <c r="G42" s="88">
        <v>1164</v>
      </c>
      <c r="H42" s="88">
        <v>46</v>
      </c>
      <c r="I42" s="88">
        <v>2391</v>
      </c>
      <c r="J42" s="88">
        <v>21</v>
      </c>
      <c r="K42" s="88">
        <v>713</v>
      </c>
      <c r="L42" s="88"/>
      <c r="M42" s="88"/>
      <c r="N42" s="88"/>
      <c r="O42" s="77"/>
    </row>
    <row r="43" spans="1:15" ht="12.75">
      <c r="A43" s="115" t="s">
        <v>140</v>
      </c>
      <c r="B43" s="93">
        <v>882</v>
      </c>
      <c r="C43" s="93">
        <v>14276</v>
      </c>
      <c r="D43" s="88">
        <v>221</v>
      </c>
      <c r="E43" s="88">
        <v>3381</v>
      </c>
      <c r="F43" s="88">
        <v>114</v>
      </c>
      <c r="G43" s="88">
        <v>767</v>
      </c>
      <c r="H43" s="88">
        <v>360</v>
      </c>
      <c r="I43" s="88">
        <v>9041</v>
      </c>
      <c r="J43" s="88">
        <v>187</v>
      </c>
      <c r="K43" s="88">
        <v>1087</v>
      </c>
      <c r="L43" s="88"/>
      <c r="M43" s="88"/>
      <c r="N43" s="88"/>
      <c r="O43" s="77"/>
    </row>
    <row r="44" spans="1:15" ht="12.75">
      <c r="A44" s="115" t="s">
        <v>141</v>
      </c>
      <c r="B44" s="93">
        <v>1725</v>
      </c>
      <c r="C44" s="93">
        <v>20804</v>
      </c>
      <c r="D44" s="88">
        <v>467</v>
      </c>
      <c r="E44" s="88">
        <v>5109</v>
      </c>
      <c r="F44" s="88">
        <v>168</v>
      </c>
      <c r="G44" s="88">
        <v>1416</v>
      </c>
      <c r="H44" s="88">
        <v>680</v>
      </c>
      <c r="I44" s="88">
        <v>10811</v>
      </c>
      <c r="J44" s="88">
        <v>410</v>
      </c>
      <c r="K44" s="88">
        <v>3467</v>
      </c>
      <c r="L44" s="88"/>
      <c r="M44" s="88"/>
      <c r="N44" s="88"/>
      <c r="O44" s="77"/>
    </row>
    <row r="45" spans="1:15" ht="12.75">
      <c r="A45" s="115" t="s">
        <v>142</v>
      </c>
      <c r="B45" s="93">
        <v>1692</v>
      </c>
      <c r="C45" s="93">
        <v>27633</v>
      </c>
      <c r="D45" s="88">
        <v>399</v>
      </c>
      <c r="E45" s="88">
        <v>6554</v>
      </c>
      <c r="F45" s="88">
        <v>178</v>
      </c>
      <c r="G45" s="88">
        <v>2216</v>
      </c>
      <c r="H45" s="88">
        <v>740</v>
      </c>
      <c r="I45" s="88">
        <v>10824</v>
      </c>
      <c r="J45" s="88">
        <v>375</v>
      </c>
      <c r="K45" s="88">
        <v>8039</v>
      </c>
      <c r="L45" s="88"/>
      <c r="M45" s="88"/>
      <c r="N45" s="88"/>
      <c r="O45" s="77"/>
    </row>
    <row r="46" spans="1:15" ht="12.75">
      <c r="A46" s="116" t="s">
        <v>143</v>
      </c>
      <c r="B46" s="99">
        <v>1143</v>
      </c>
      <c r="C46" s="99">
        <v>24372</v>
      </c>
      <c r="D46" s="100">
        <v>314</v>
      </c>
      <c r="E46" s="100">
        <v>5828</v>
      </c>
      <c r="F46" s="100">
        <v>94</v>
      </c>
      <c r="G46" s="100">
        <v>1352</v>
      </c>
      <c r="H46" s="100">
        <v>503</v>
      </c>
      <c r="I46" s="100">
        <v>14559</v>
      </c>
      <c r="J46" s="100">
        <v>232</v>
      </c>
      <c r="K46" s="100">
        <v>2633</v>
      </c>
      <c r="L46" s="119"/>
      <c r="M46" s="119"/>
      <c r="N46" s="119"/>
      <c r="O46" s="77"/>
    </row>
    <row r="47" spans="1:15" ht="12.75">
      <c r="A47" s="118"/>
      <c r="B47" s="93"/>
      <c r="C47" s="93"/>
      <c r="D47" s="88"/>
      <c r="E47" s="88"/>
      <c r="F47" s="88"/>
      <c r="G47" s="88"/>
      <c r="H47" s="88"/>
      <c r="I47" s="88"/>
      <c r="J47" s="88"/>
      <c r="K47" s="88"/>
      <c r="L47" s="119"/>
      <c r="M47" s="119"/>
      <c r="N47" s="119"/>
      <c r="O47" s="77"/>
    </row>
    <row r="48" spans="1:15" ht="12.75">
      <c r="A48" s="120" t="s">
        <v>176</v>
      </c>
      <c r="B48" s="82"/>
      <c r="C48" s="82"/>
      <c r="D48" s="109"/>
      <c r="E48" s="107"/>
      <c r="F48" s="107"/>
      <c r="G48" s="107"/>
      <c r="H48" s="107"/>
      <c r="I48" s="107"/>
      <c r="J48" s="107"/>
      <c r="K48" s="107"/>
      <c r="L48" s="57"/>
      <c r="M48" s="57"/>
      <c r="N48" s="57"/>
      <c r="O48" s="77"/>
    </row>
    <row r="49" spans="1:15" ht="12.75">
      <c r="A49" s="105" t="s">
        <v>148</v>
      </c>
      <c r="B49" s="82"/>
      <c r="C49" s="82"/>
      <c r="D49" s="85"/>
      <c r="E49" s="85"/>
      <c r="F49" s="84"/>
      <c r="G49" s="84"/>
      <c r="H49" s="84"/>
      <c r="I49" s="84"/>
      <c r="J49" s="84"/>
      <c r="K49" s="84"/>
      <c r="L49" s="57"/>
      <c r="M49" s="57"/>
      <c r="N49" s="57"/>
      <c r="O49" s="77"/>
    </row>
    <row r="50" spans="2:14" ht="12.75">
      <c r="B50" s="57"/>
      <c r="C50" s="57"/>
      <c r="D50" s="84"/>
      <c r="E50" s="84"/>
      <c r="F50" s="84"/>
      <c r="G50" s="84"/>
      <c r="H50" s="84"/>
      <c r="I50" s="84"/>
      <c r="J50" s="84"/>
      <c r="K50" s="84"/>
      <c r="L50" s="84"/>
      <c r="M50" s="84"/>
      <c r="N50" s="84"/>
    </row>
    <row r="51" ht="12.75">
      <c r="A51" s="438" t="s">
        <v>645</v>
      </c>
    </row>
  </sheetData>
  <mergeCells count="8">
    <mergeCell ref="B2:C2"/>
    <mergeCell ref="D2:K2"/>
    <mergeCell ref="L2:N2"/>
    <mergeCell ref="D4:E4"/>
    <mergeCell ref="F4:G4"/>
    <mergeCell ref="H4:I4"/>
    <mergeCell ref="J4:K4"/>
    <mergeCell ref="L4:M4"/>
  </mergeCells>
  <hyperlinks>
    <hyperlink ref="A51" location="Index!A1" display="Back"/>
  </hyperlink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Q24"/>
  <sheetViews>
    <sheetView workbookViewId="0" topLeftCell="A1">
      <selection activeCell="A24" sqref="A24"/>
    </sheetView>
  </sheetViews>
  <sheetFormatPr defaultColWidth="9.140625" defaultRowHeight="12.75"/>
  <cols>
    <col min="1" max="1" width="28.7109375" style="0" customWidth="1"/>
    <col min="2" max="17" width="8.8515625" style="0" customWidth="1"/>
  </cols>
  <sheetData>
    <row r="1" spans="1:15" ht="12.75">
      <c r="A1" s="74" t="s">
        <v>177</v>
      </c>
      <c r="B1" s="5"/>
      <c r="C1" s="5"/>
      <c r="D1" s="5"/>
      <c r="E1" s="5"/>
      <c r="F1" s="5"/>
      <c r="G1" s="5"/>
      <c r="H1" s="5"/>
      <c r="I1" s="5"/>
      <c r="J1" s="5"/>
      <c r="K1" s="5"/>
      <c r="L1" s="5"/>
      <c r="M1" s="5"/>
      <c r="N1" s="5"/>
      <c r="O1" s="5"/>
    </row>
    <row r="2" spans="1:17" ht="12.75">
      <c r="A2" t="s">
        <v>178</v>
      </c>
      <c r="B2" s="456" t="s">
        <v>577</v>
      </c>
      <c r="C2" s="456"/>
      <c r="D2" s="456" t="s">
        <v>376</v>
      </c>
      <c r="E2" s="456"/>
      <c r="F2" s="452" t="s">
        <v>68</v>
      </c>
      <c r="G2" s="452"/>
      <c r="H2" s="452" t="s">
        <v>62</v>
      </c>
      <c r="I2" s="452"/>
      <c r="J2" s="452" t="s">
        <v>63</v>
      </c>
      <c r="K2" s="452"/>
      <c r="L2" s="452" t="s">
        <v>64</v>
      </c>
      <c r="M2" s="452"/>
      <c r="N2" s="452" t="s">
        <v>65</v>
      </c>
      <c r="O2" s="452"/>
      <c r="P2" s="452" t="s">
        <v>66</v>
      </c>
      <c r="Q2" s="452"/>
    </row>
    <row r="3" spans="1:17" ht="12.75">
      <c r="A3" s="121"/>
      <c r="B3" s="50" t="s">
        <v>113</v>
      </c>
      <c r="C3" s="50" t="s">
        <v>12</v>
      </c>
      <c r="D3" s="50" t="s">
        <v>113</v>
      </c>
      <c r="E3" s="50" t="s">
        <v>12</v>
      </c>
      <c r="F3" s="50" t="s">
        <v>113</v>
      </c>
      <c r="G3" s="50" t="s">
        <v>12</v>
      </c>
      <c r="H3" s="50" t="s">
        <v>113</v>
      </c>
      <c r="I3" s="50" t="s">
        <v>12</v>
      </c>
      <c r="J3" s="50" t="s">
        <v>113</v>
      </c>
      <c r="K3" s="50" t="s">
        <v>12</v>
      </c>
      <c r="L3" s="50" t="s">
        <v>113</v>
      </c>
      <c r="M3" s="50" t="s">
        <v>12</v>
      </c>
      <c r="N3" s="50" t="s">
        <v>113</v>
      </c>
      <c r="O3" s="50" t="s">
        <v>12</v>
      </c>
      <c r="P3" s="50" t="s">
        <v>113</v>
      </c>
      <c r="Q3" s="50" t="s">
        <v>12</v>
      </c>
    </row>
    <row r="4" spans="1:17" ht="12.75">
      <c r="A4" s="104" t="s">
        <v>180</v>
      </c>
      <c r="B4">
        <v>0</v>
      </c>
      <c r="C4" s="122">
        <v>0</v>
      </c>
      <c r="D4">
        <v>0</v>
      </c>
      <c r="E4" s="122">
        <v>0</v>
      </c>
      <c r="F4" s="123">
        <v>6</v>
      </c>
      <c r="G4" s="123">
        <v>30955</v>
      </c>
      <c r="H4" s="123">
        <v>5</v>
      </c>
      <c r="I4" s="123">
        <v>2190</v>
      </c>
      <c r="J4" s="123">
        <v>12</v>
      </c>
      <c r="K4" s="123">
        <v>12439</v>
      </c>
      <c r="L4" s="123">
        <v>12</v>
      </c>
      <c r="M4" s="123">
        <v>11311</v>
      </c>
      <c r="N4">
        <v>11</v>
      </c>
      <c r="O4">
        <v>5428</v>
      </c>
      <c r="P4">
        <v>13</v>
      </c>
      <c r="Q4">
        <v>3443</v>
      </c>
    </row>
    <row r="5" spans="1:17" ht="12.75">
      <c r="A5" s="123" t="s">
        <v>181</v>
      </c>
      <c r="B5">
        <v>1</v>
      </c>
      <c r="C5" s="122">
        <v>276</v>
      </c>
      <c r="D5">
        <v>2</v>
      </c>
      <c r="E5" s="122">
        <v>159</v>
      </c>
      <c r="F5" s="123">
        <v>27</v>
      </c>
      <c r="G5" s="123">
        <v>18905</v>
      </c>
      <c r="H5" s="123">
        <v>13</v>
      </c>
      <c r="I5" s="123">
        <v>2747</v>
      </c>
      <c r="J5" s="123">
        <v>11</v>
      </c>
      <c r="K5" s="123">
        <v>1020</v>
      </c>
      <c r="L5" s="123">
        <v>2</v>
      </c>
      <c r="M5" s="123">
        <v>169</v>
      </c>
      <c r="N5">
        <v>1</v>
      </c>
      <c r="O5">
        <v>7.8</v>
      </c>
      <c r="P5">
        <v>1</v>
      </c>
      <c r="Q5">
        <v>30</v>
      </c>
    </row>
    <row r="6" spans="1:17" ht="12.75">
      <c r="A6" s="123" t="s">
        <v>182</v>
      </c>
      <c r="B6">
        <v>2</v>
      </c>
      <c r="C6" s="122">
        <v>67</v>
      </c>
      <c r="D6">
        <v>0</v>
      </c>
      <c r="E6" s="122">
        <v>0</v>
      </c>
      <c r="F6" s="123">
        <v>8</v>
      </c>
      <c r="G6" s="123">
        <v>661</v>
      </c>
      <c r="H6" s="123">
        <v>5</v>
      </c>
      <c r="I6" s="123">
        <v>147</v>
      </c>
      <c r="J6" s="123">
        <v>2</v>
      </c>
      <c r="K6" s="123">
        <v>128</v>
      </c>
      <c r="L6" s="123">
        <v>4</v>
      </c>
      <c r="M6" s="123">
        <v>128</v>
      </c>
      <c r="N6">
        <v>7</v>
      </c>
      <c r="O6">
        <v>522</v>
      </c>
      <c r="P6">
        <v>1</v>
      </c>
      <c r="Q6">
        <v>16</v>
      </c>
    </row>
    <row r="7" spans="1:17" ht="12.75">
      <c r="A7" s="123" t="s">
        <v>183</v>
      </c>
      <c r="B7">
        <v>0</v>
      </c>
      <c r="C7" s="122">
        <v>0</v>
      </c>
      <c r="D7">
        <v>0</v>
      </c>
      <c r="E7" s="122">
        <v>0</v>
      </c>
      <c r="F7" s="123">
        <v>4</v>
      </c>
      <c r="G7" s="123">
        <v>684</v>
      </c>
      <c r="H7" s="123">
        <v>9</v>
      </c>
      <c r="I7" s="123">
        <v>480</v>
      </c>
      <c r="J7" s="123">
        <v>2</v>
      </c>
      <c r="K7" s="123">
        <v>54</v>
      </c>
      <c r="L7" s="123">
        <v>2</v>
      </c>
      <c r="M7" s="123">
        <v>61</v>
      </c>
      <c r="N7">
        <v>4</v>
      </c>
      <c r="O7">
        <v>247</v>
      </c>
      <c r="P7">
        <v>0</v>
      </c>
      <c r="Q7">
        <v>0</v>
      </c>
    </row>
    <row r="8" spans="1:17" ht="12.75">
      <c r="A8" s="123" t="s">
        <v>184</v>
      </c>
      <c r="B8">
        <v>0</v>
      </c>
      <c r="C8" s="122">
        <v>0</v>
      </c>
      <c r="D8">
        <v>0</v>
      </c>
      <c r="E8" s="122">
        <v>0</v>
      </c>
      <c r="F8" s="123">
        <v>5</v>
      </c>
      <c r="G8" s="123">
        <v>378</v>
      </c>
      <c r="H8" s="123">
        <v>2</v>
      </c>
      <c r="I8" s="123">
        <v>465</v>
      </c>
      <c r="J8" s="123">
        <v>6</v>
      </c>
      <c r="K8" s="123">
        <v>1124</v>
      </c>
      <c r="L8" s="123">
        <v>3</v>
      </c>
      <c r="M8" s="123">
        <v>133</v>
      </c>
      <c r="N8" s="123">
        <v>1</v>
      </c>
      <c r="O8" s="123">
        <v>993</v>
      </c>
      <c r="P8">
        <v>2</v>
      </c>
      <c r="Q8">
        <v>10</v>
      </c>
    </row>
    <row r="9" spans="1:17" ht="12.75">
      <c r="A9" s="123" t="s">
        <v>185</v>
      </c>
      <c r="B9">
        <v>1</v>
      </c>
      <c r="C9" s="122">
        <v>206</v>
      </c>
      <c r="D9">
        <v>0</v>
      </c>
      <c r="E9" s="122">
        <v>0</v>
      </c>
      <c r="F9" s="123">
        <v>2</v>
      </c>
      <c r="G9" s="123">
        <v>403</v>
      </c>
      <c r="H9" s="123">
        <v>8</v>
      </c>
      <c r="I9" s="123">
        <v>1219</v>
      </c>
      <c r="J9" s="123">
        <v>7</v>
      </c>
      <c r="K9" s="123">
        <v>710</v>
      </c>
      <c r="L9" s="123">
        <v>3</v>
      </c>
      <c r="M9" s="123">
        <v>154</v>
      </c>
      <c r="N9" s="123">
        <v>2</v>
      </c>
      <c r="O9" s="123">
        <v>153</v>
      </c>
      <c r="P9">
        <v>2</v>
      </c>
      <c r="Q9">
        <v>24</v>
      </c>
    </row>
    <row r="10" spans="1:17" ht="12.75">
      <c r="A10" s="123" t="s">
        <v>186</v>
      </c>
      <c r="B10">
        <v>0</v>
      </c>
      <c r="C10" s="122">
        <v>0</v>
      </c>
      <c r="D10">
        <v>1</v>
      </c>
      <c r="E10" s="122">
        <v>59</v>
      </c>
      <c r="F10" s="123">
        <v>7</v>
      </c>
      <c r="G10" s="123">
        <v>1773</v>
      </c>
      <c r="H10" s="123">
        <v>9</v>
      </c>
      <c r="I10" s="123">
        <v>2765</v>
      </c>
      <c r="J10" s="123">
        <v>7</v>
      </c>
      <c r="K10" s="123">
        <v>824</v>
      </c>
      <c r="L10" s="123">
        <v>3</v>
      </c>
      <c r="M10" s="123">
        <v>116</v>
      </c>
      <c r="N10" s="123">
        <v>2</v>
      </c>
      <c r="O10" s="123">
        <v>71</v>
      </c>
      <c r="P10">
        <v>1</v>
      </c>
      <c r="Q10">
        <v>30</v>
      </c>
    </row>
    <row r="11" spans="1:17" ht="12.75">
      <c r="A11" s="123" t="s">
        <v>187</v>
      </c>
      <c r="B11">
        <v>1</v>
      </c>
      <c r="C11" s="122">
        <v>32</v>
      </c>
      <c r="D11">
        <v>1</v>
      </c>
      <c r="E11" s="122">
        <v>216</v>
      </c>
      <c r="F11" s="123">
        <v>2</v>
      </c>
      <c r="G11" s="123">
        <v>100</v>
      </c>
      <c r="H11" s="123">
        <v>9</v>
      </c>
      <c r="I11" s="123">
        <v>634</v>
      </c>
      <c r="J11" s="123">
        <v>9</v>
      </c>
      <c r="K11" s="123">
        <v>427</v>
      </c>
      <c r="L11" s="123">
        <v>6</v>
      </c>
      <c r="M11" s="123">
        <v>317</v>
      </c>
      <c r="N11" s="123">
        <v>1</v>
      </c>
      <c r="O11" s="123">
        <v>8</v>
      </c>
      <c r="P11">
        <v>0</v>
      </c>
      <c r="Q11">
        <v>0</v>
      </c>
    </row>
    <row r="12" spans="1:17" ht="12.75">
      <c r="A12" s="123" t="s">
        <v>188</v>
      </c>
      <c r="B12">
        <v>0</v>
      </c>
      <c r="C12" s="122">
        <v>0</v>
      </c>
      <c r="D12">
        <v>0</v>
      </c>
      <c r="E12" s="122">
        <v>0</v>
      </c>
      <c r="F12" s="123">
        <v>3</v>
      </c>
      <c r="G12" s="123">
        <v>542</v>
      </c>
      <c r="H12" s="123">
        <v>2</v>
      </c>
      <c r="I12" s="123">
        <v>208</v>
      </c>
      <c r="J12" s="123">
        <v>10</v>
      </c>
      <c r="K12" s="123">
        <v>651</v>
      </c>
      <c r="L12" s="123">
        <v>2</v>
      </c>
      <c r="M12" s="123">
        <v>109</v>
      </c>
      <c r="N12" s="123">
        <v>1</v>
      </c>
      <c r="O12" s="123">
        <v>14</v>
      </c>
      <c r="P12">
        <v>2</v>
      </c>
      <c r="Q12">
        <v>74</v>
      </c>
    </row>
    <row r="13" spans="1:17" ht="12.75">
      <c r="A13" s="123" t="s">
        <v>189</v>
      </c>
      <c r="B13">
        <v>0</v>
      </c>
      <c r="C13" s="122">
        <v>0</v>
      </c>
      <c r="D13">
        <v>0</v>
      </c>
      <c r="E13" s="122">
        <v>0</v>
      </c>
      <c r="F13" s="123">
        <v>10</v>
      </c>
      <c r="G13" s="123">
        <v>691</v>
      </c>
      <c r="H13" s="123">
        <v>12</v>
      </c>
      <c r="I13" s="123">
        <v>2077</v>
      </c>
      <c r="J13" s="123">
        <v>15</v>
      </c>
      <c r="K13" s="123">
        <v>902</v>
      </c>
      <c r="L13" s="123">
        <v>5</v>
      </c>
      <c r="M13" s="123">
        <v>5095</v>
      </c>
      <c r="N13">
        <v>9</v>
      </c>
      <c r="O13">
        <v>804</v>
      </c>
      <c r="P13">
        <v>3</v>
      </c>
      <c r="Q13">
        <v>227</v>
      </c>
    </row>
    <row r="14" spans="1:17" ht="12.75">
      <c r="A14" s="123" t="s">
        <v>190</v>
      </c>
      <c r="B14">
        <v>5</v>
      </c>
      <c r="C14" s="122">
        <v>1977</v>
      </c>
      <c r="D14">
        <v>0</v>
      </c>
      <c r="E14" s="122">
        <v>0</v>
      </c>
      <c r="F14" s="123">
        <v>1</v>
      </c>
      <c r="G14" s="123">
        <v>35</v>
      </c>
      <c r="H14" s="123">
        <v>1</v>
      </c>
      <c r="I14" s="123">
        <v>15</v>
      </c>
      <c r="J14" s="123">
        <v>4</v>
      </c>
      <c r="K14" s="123">
        <v>182</v>
      </c>
      <c r="L14" s="123">
        <v>1</v>
      </c>
      <c r="M14" s="123">
        <v>60</v>
      </c>
      <c r="N14" s="123">
        <v>0</v>
      </c>
      <c r="O14" s="123">
        <v>0</v>
      </c>
      <c r="P14">
        <v>0</v>
      </c>
      <c r="Q14">
        <v>0</v>
      </c>
    </row>
    <row r="15" spans="1:17" ht="12.75">
      <c r="A15" s="123" t="s">
        <v>191</v>
      </c>
      <c r="B15">
        <v>0</v>
      </c>
      <c r="C15" s="122">
        <v>0</v>
      </c>
      <c r="D15">
        <v>0</v>
      </c>
      <c r="E15" s="122">
        <v>0</v>
      </c>
      <c r="F15" s="123">
        <v>5</v>
      </c>
      <c r="G15" s="123">
        <v>211</v>
      </c>
      <c r="H15" s="123">
        <v>3</v>
      </c>
      <c r="I15" s="123">
        <v>106</v>
      </c>
      <c r="J15" s="123">
        <v>0</v>
      </c>
      <c r="K15" s="123">
        <v>0</v>
      </c>
      <c r="L15" s="123">
        <v>0</v>
      </c>
      <c r="M15" s="123">
        <v>0</v>
      </c>
      <c r="N15" s="123">
        <v>0</v>
      </c>
      <c r="O15" s="123">
        <v>0</v>
      </c>
      <c r="P15">
        <v>1</v>
      </c>
      <c r="Q15">
        <v>218</v>
      </c>
    </row>
    <row r="16" spans="1:17" ht="12.75">
      <c r="A16" s="123" t="s">
        <v>192</v>
      </c>
      <c r="B16">
        <v>0</v>
      </c>
      <c r="C16" s="122">
        <v>0</v>
      </c>
      <c r="D16">
        <v>0</v>
      </c>
      <c r="E16" s="122">
        <v>0</v>
      </c>
      <c r="F16" s="123">
        <v>4</v>
      </c>
      <c r="G16" s="123">
        <v>13709</v>
      </c>
      <c r="H16" s="123">
        <v>1</v>
      </c>
      <c r="I16" s="123">
        <v>30</v>
      </c>
      <c r="J16" s="123">
        <v>6</v>
      </c>
      <c r="K16" s="123">
        <v>2164</v>
      </c>
      <c r="L16" s="123">
        <v>2</v>
      </c>
      <c r="M16" s="123">
        <v>5854</v>
      </c>
      <c r="N16" s="123">
        <v>0</v>
      </c>
      <c r="O16" s="123">
        <v>0</v>
      </c>
      <c r="P16">
        <v>0</v>
      </c>
      <c r="Q16">
        <v>0</v>
      </c>
    </row>
    <row r="17" spans="1:17" ht="12.75">
      <c r="A17" s="123" t="s">
        <v>193</v>
      </c>
      <c r="B17">
        <v>0</v>
      </c>
      <c r="C17" s="122">
        <v>0</v>
      </c>
      <c r="D17">
        <v>0</v>
      </c>
      <c r="E17" s="122">
        <v>0</v>
      </c>
      <c r="F17" s="123">
        <v>0</v>
      </c>
      <c r="G17" s="123">
        <v>0</v>
      </c>
      <c r="H17" s="123">
        <v>2</v>
      </c>
      <c r="I17" s="123">
        <v>121</v>
      </c>
      <c r="J17" s="123">
        <v>1</v>
      </c>
      <c r="K17" s="123">
        <v>43</v>
      </c>
      <c r="L17" s="123">
        <v>1</v>
      </c>
      <c r="M17" s="123">
        <v>130</v>
      </c>
      <c r="N17" s="123">
        <v>0</v>
      </c>
      <c r="O17" s="123">
        <v>0</v>
      </c>
      <c r="P17">
        <v>0</v>
      </c>
      <c r="Q17">
        <v>0</v>
      </c>
    </row>
    <row r="18" spans="1:17" ht="12.75">
      <c r="A18" s="123" t="s">
        <v>194</v>
      </c>
      <c r="B18">
        <v>0</v>
      </c>
      <c r="C18" s="122">
        <v>0</v>
      </c>
      <c r="D18">
        <v>0</v>
      </c>
      <c r="E18" s="122">
        <v>0</v>
      </c>
      <c r="F18" s="123">
        <v>2</v>
      </c>
      <c r="G18" s="123">
        <v>1000</v>
      </c>
      <c r="H18" s="123">
        <v>3</v>
      </c>
      <c r="I18" s="123">
        <v>2994</v>
      </c>
      <c r="J18" s="123">
        <v>0</v>
      </c>
      <c r="K18" s="123">
        <v>0</v>
      </c>
      <c r="L18" s="123">
        <v>2</v>
      </c>
      <c r="M18" s="123">
        <v>25</v>
      </c>
      <c r="N18" s="123">
        <v>0</v>
      </c>
      <c r="O18" s="123">
        <v>0</v>
      </c>
      <c r="P18">
        <v>0</v>
      </c>
      <c r="Q18">
        <v>0</v>
      </c>
    </row>
    <row r="19" spans="1:17" ht="12.75">
      <c r="A19" s="123" t="s">
        <v>195</v>
      </c>
      <c r="B19">
        <v>0</v>
      </c>
      <c r="C19" s="122">
        <v>0</v>
      </c>
      <c r="D19">
        <v>0</v>
      </c>
      <c r="E19" s="122">
        <v>0</v>
      </c>
      <c r="F19" s="123">
        <v>7</v>
      </c>
      <c r="G19" s="123">
        <v>442</v>
      </c>
      <c r="H19" s="123">
        <v>15</v>
      </c>
      <c r="I19" s="123">
        <v>1064</v>
      </c>
      <c r="J19" s="123">
        <v>13</v>
      </c>
      <c r="K19" s="123">
        <v>771</v>
      </c>
      <c r="L19" s="123">
        <v>0</v>
      </c>
      <c r="M19" s="123">
        <v>0</v>
      </c>
      <c r="N19" s="123">
        <v>4</v>
      </c>
      <c r="O19" s="123">
        <v>61</v>
      </c>
      <c r="P19">
        <v>0</v>
      </c>
      <c r="Q19">
        <v>0</v>
      </c>
    </row>
    <row r="20" spans="1:17" ht="12.75">
      <c r="A20" s="123" t="s">
        <v>107</v>
      </c>
      <c r="B20">
        <v>0</v>
      </c>
      <c r="C20" s="122">
        <v>0</v>
      </c>
      <c r="D20">
        <v>1</v>
      </c>
      <c r="E20" s="122">
        <v>70</v>
      </c>
      <c r="F20" s="123">
        <v>31</v>
      </c>
      <c r="G20" s="123">
        <v>16541</v>
      </c>
      <c r="H20" s="123">
        <v>25</v>
      </c>
      <c r="I20" s="123">
        <v>16246</v>
      </c>
      <c r="J20" s="123">
        <v>34</v>
      </c>
      <c r="K20" s="123">
        <v>5944</v>
      </c>
      <c r="L20" s="123">
        <v>12</v>
      </c>
      <c r="M20" s="123">
        <v>4595</v>
      </c>
      <c r="N20" s="123">
        <v>14</v>
      </c>
      <c r="O20" s="123">
        <v>14964</v>
      </c>
      <c r="P20">
        <v>0</v>
      </c>
      <c r="Q20">
        <v>0</v>
      </c>
    </row>
    <row r="21" spans="1:17" ht="12.75">
      <c r="A21" s="124" t="s">
        <v>95</v>
      </c>
      <c r="B21" s="121">
        <v>10</v>
      </c>
      <c r="C21" s="125">
        <v>2557</v>
      </c>
      <c r="D21" s="121">
        <v>5</v>
      </c>
      <c r="E21" s="121">
        <v>505</v>
      </c>
      <c r="F21" s="121">
        <v>124</v>
      </c>
      <c r="G21" s="124">
        <v>87029</v>
      </c>
      <c r="H21" s="121">
        <v>124</v>
      </c>
      <c r="I21" s="124">
        <v>33508</v>
      </c>
      <c r="J21" s="121">
        <v>139</v>
      </c>
      <c r="K21" s="124">
        <v>27382</v>
      </c>
      <c r="L21" s="121">
        <v>60</v>
      </c>
      <c r="M21" s="124">
        <v>28256</v>
      </c>
      <c r="N21" s="121">
        <v>57</v>
      </c>
      <c r="O21" s="121">
        <v>23272</v>
      </c>
      <c r="P21" s="121">
        <f>SUM(P4:P20)</f>
        <v>26</v>
      </c>
      <c r="Q21" s="121">
        <v>4070</v>
      </c>
    </row>
    <row r="22" spans="1:15" ht="12.75">
      <c r="A22" s="105" t="s">
        <v>148</v>
      </c>
      <c r="M22" s="84"/>
      <c r="N22" s="77"/>
      <c r="O22" s="77"/>
    </row>
    <row r="23" spans="1:15" ht="12.75">
      <c r="A23" s="102"/>
      <c r="M23" s="84"/>
      <c r="N23" s="77"/>
      <c r="O23" s="77"/>
    </row>
    <row r="24" ht="12.75">
      <c r="A24" s="438" t="s">
        <v>645</v>
      </c>
    </row>
  </sheetData>
  <mergeCells count="8">
    <mergeCell ref="J2:K2"/>
    <mergeCell ref="L2:M2"/>
    <mergeCell ref="N2:O2"/>
    <mergeCell ref="P2:Q2"/>
    <mergeCell ref="B2:C2"/>
    <mergeCell ref="D2:E2"/>
    <mergeCell ref="F2:G2"/>
    <mergeCell ref="H2:I2"/>
  </mergeCells>
  <hyperlinks>
    <hyperlink ref="A24" location="Index!A1" display="Back"/>
  </hyperlink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O51"/>
  <sheetViews>
    <sheetView workbookViewId="0" topLeftCell="A1">
      <selection activeCell="A51" sqref="A51"/>
    </sheetView>
  </sheetViews>
  <sheetFormatPr defaultColWidth="9.140625" defaultRowHeight="12.75"/>
  <cols>
    <col min="1" max="1" width="25.8515625" style="0" customWidth="1"/>
    <col min="2" max="2" width="10.140625" style="0" customWidth="1"/>
    <col min="3" max="4" width="11.7109375" style="0" customWidth="1"/>
    <col min="6" max="6" width="10.7109375" style="0" customWidth="1"/>
    <col min="7" max="11" width="9.421875" style="0" customWidth="1"/>
    <col min="12" max="13" width="10.00390625" style="0" customWidth="1"/>
    <col min="14" max="14" width="11.57421875" style="0" customWidth="1"/>
  </cols>
  <sheetData>
    <row r="1" spans="1:15" s="43" customFormat="1" ht="12.75">
      <c r="A1" s="74" t="s">
        <v>196</v>
      </c>
      <c r="B1" s="126"/>
      <c r="C1" s="126"/>
      <c r="D1" s="126"/>
      <c r="E1" s="126"/>
      <c r="F1" s="126"/>
      <c r="G1" s="126"/>
      <c r="H1" s="126"/>
      <c r="I1" s="126"/>
      <c r="J1" s="126"/>
      <c r="K1" s="126"/>
      <c r="L1" s="126"/>
      <c r="M1" s="127"/>
      <c r="N1" s="126"/>
      <c r="O1" s="39"/>
    </row>
    <row r="2" spans="1:14" ht="12.75">
      <c r="A2" t="s">
        <v>197</v>
      </c>
      <c r="B2" s="3" t="s">
        <v>198</v>
      </c>
      <c r="C2" s="3" t="s">
        <v>11</v>
      </c>
      <c r="D2" s="3" t="s">
        <v>11</v>
      </c>
      <c r="E2" s="3" t="s">
        <v>11</v>
      </c>
      <c r="F2" s="3" t="s">
        <v>11</v>
      </c>
      <c r="G2" s="3" t="s">
        <v>11</v>
      </c>
      <c r="H2" s="3" t="s">
        <v>199</v>
      </c>
      <c r="I2" s="3" t="s">
        <v>200</v>
      </c>
      <c r="J2" s="3" t="s">
        <v>201</v>
      </c>
      <c r="K2" s="3" t="s">
        <v>201</v>
      </c>
      <c r="L2" s="3" t="s">
        <v>202</v>
      </c>
      <c r="M2" s="3" t="s">
        <v>202</v>
      </c>
      <c r="N2" s="3" t="s">
        <v>203</v>
      </c>
    </row>
    <row r="3" spans="2:14" ht="12.75">
      <c r="B3" s="3" t="s">
        <v>204</v>
      </c>
      <c r="C3" s="3" t="s">
        <v>204</v>
      </c>
      <c r="D3" s="3" t="s">
        <v>204</v>
      </c>
      <c r="E3" s="3" t="s">
        <v>205</v>
      </c>
      <c r="F3" s="3" t="s">
        <v>206</v>
      </c>
      <c r="G3" s="3" t="s">
        <v>207</v>
      </c>
      <c r="H3" s="3" t="s">
        <v>208</v>
      </c>
      <c r="I3" s="3" t="s">
        <v>209</v>
      </c>
      <c r="J3" s="3" t="s">
        <v>210</v>
      </c>
      <c r="K3" s="3" t="s">
        <v>211</v>
      </c>
      <c r="L3" s="3" t="s">
        <v>212</v>
      </c>
      <c r="M3" s="3" t="s">
        <v>213</v>
      </c>
      <c r="N3" s="3" t="s">
        <v>214</v>
      </c>
    </row>
    <row r="4" spans="2:14" ht="12.75">
      <c r="B4" s="3" t="s">
        <v>215</v>
      </c>
      <c r="C4" s="3" t="s">
        <v>216</v>
      </c>
      <c r="D4" s="3" t="s">
        <v>217</v>
      </c>
      <c r="E4" s="3" t="s">
        <v>218</v>
      </c>
      <c r="F4" s="3" t="s">
        <v>212</v>
      </c>
      <c r="G4" s="3" t="s">
        <v>219</v>
      </c>
      <c r="H4" s="3" t="s">
        <v>219</v>
      </c>
      <c r="I4" s="3"/>
      <c r="J4" s="3" t="s">
        <v>213</v>
      </c>
      <c r="K4" s="3" t="s">
        <v>220</v>
      </c>
      <c r="L4" s="3" t="s">
        <v>221</v>
      </c>
      <c r="M4" s="3" t="s">
        <v>209</v>
      </c>
      <c r="N4" s="3" t="s">
        <v>222</v>
      </c>
    </row>
    <row r="5" spans="1:14" ht="12.75">
      <c r="A5" s="5"/>
      <c r="B5" s="128"/>
      <c r="C5" s="128" t="s">
        <v>223</v>
      </c>
      <c r="D5" s="128" t="s">
        <v>224</v>
      </c>
      <c r="E5" s="128"/>
      <c r="F5" s="128" t="s">
        <v>199</v>
      </c>
      <c r="G5" s="128"/>
      <c r="H5" s="128"/>
      <c r="I5" s="128"/>
      <c r="J5" s="128" t="s">
        <v>209</v>
      </c>
      <c r="K5" s="128" t="s">
        <v>225</v>
      </c>
      <c r="L5" s="128" t="s">
        <v>219</v>
      </c>
      <c r="M5" s="128"/>
      <c r="N5" s="128"/>
    </row>
    <row r="6" spans="1:14" ht="12.75">
      <c r="A6" s="4" t="s">
        <v>71</v>
      </c>
      <c r="B6" s="129">
        <v>2</v>
      </c>
      <c r="C6" s="129">
        <v>3</v>
      </c>
      <c r="D6" s="129">
        <v>4</v>
      </c>
      <c r="E6" s="129">
        <v>5</v>
      </c>
      <c r="F6" s="129">
        <v>6</v>
      </c>
      <c r="G6" s="129">
        <v>7</v>
      </c>
      <c r="H6" s="129">
        <v>8</v>
      </c>
      <c r="I6" s="129">
        <v>9</v>
      </c>
      <c r="J6" s="129">
        <v>10</v>
      </c>
      <c r="K6" s="129">
        <v>11</v>
      </c>
      <c r="L6" s="129">
        <v>12</v>
      </c>
      <c r="M6" s="54">
        <v>13</v>
      </c>
      <c r="N6" s="129">
        <v>14</v>
      </c>
    </row>
    <row r="7" spans="1:15" s="43" customFormat="1" ht="12.75">
      <c r="A7" s="130" t="s">
        <v>571</v>
      </c>
      <c r="B7" s="137">
        <v>1381</v>
      </c>
      <c r="C7" s="137">
        <v>0</v>
      </c>
      <c r="D7" s="137">
        <v>1236</v>
      </c>
      <c r="E7" s="137">
        <v>251</v>
      </c>
      <c r="F7" s="137"/>
      <c r="G7" s="137">
        <v>1173</v>
      </c>
      <c r="H7" s="137">
        <v>149847</v>
      </c>
      <c r="I7" s="137">
        <v>3551038</v>
      </c>
      <c r="J7" s="137">
        <v>14148</v>
      </c>
      <c r="K7" s="137">
        <v>30280</v>
      </c>
      <c r="L7" s="137">
        <v>149847</v>
      </c>
      <c r="M7" s="139">
        <v>3551038</v>
      </c>
      <c r="N7" s="137">
        <v>4858122</v>
      </c>
      <c r="O7" s="203"/>
    </row>
    <row r="8" spans="1:15" s="85" customFormat="1" ht="12.75">
      <c r="A8" s="133" t="s">
        <v>572</v>
      </c>
      <c r="B8" s="132">
        <v>1381</v>
      </c>
      <c r="C8" s="132">
        <v>0</v>
      </c>
      <c r="D8" s="132">
        <v>1236</v>
      </c>
      <c r="E8" s="132">
        <v>18</v>
      </c>
      <c r="F8" s="132">
        <v>1264</v>
      </c>
      <c r="G8" s="132">
        <v>99</v>
      </c>
      <c r="H8" s="132">
        <v>10260</v>
      </c>
      <c r="I8" s="132">
        <v>253013</v>
      </c>
      <c r="J8" s="132">
        <v>14056</v>
      </c>
      <c r="K8" s="132">
        <v>25622</v>
      </c>
      <c r="L8" s="132">
        <v>10260</v>
      </c>
      <c r="M8" s="132">
        <v>253013</v>
      </c>
      <c r="N8" s="132">
        <v>4858122</v>
      </c>
      <c r="O8" s="135"/>
    </row>
    <row r="9" spans="1:15" ht="12.75">
      <c r="A9" s="133" t="s">
        <v>226</v>
      </c>
      <c r="B9" s="131">
        <v>1372</v>
      </c>
      <c r="C9" s="131">
        <v>0</v>
      </c>
      <c r="D9" s="131">
        <v>1227</v>
      </c>
      <c r="E9" s="131">
        <v>21</v>
      </c>
      <c r="F9" s="131">
        <v>1427</v>
      </c>
      <c r="G9" s="131">
        <v>107</v>
      </c>
      <c r="H9" s="131">
        <v>11359</v>
      </c>
      <c r="I9" s="131">
        <v>280176</v>
      </c>
      <c r="J9" s="131">
        <v>13342</v>
      </c>
      <c r="K9" s="131">
        <v>26136</v>
      </c>
      <c r="L9" s="131">
        <v>11359</v>
      </c>
      <c r="M9" s="132">
        <v>280176</v>
      </c>
      <c r="N9" s="131">
        <v>5419942</v>
      </c>
      <c r="O9" s="134"/>
    </row>
    <row r="10" spans="1:15" ht="12.75">
      <c r="A10" s="133" t="s">
        <v>114</v>
      </c>
      <c r="B10" s="132">
        <v>1362</v>
      </c>
      <c r="C10" s="132">
        <v>0</v>
      </c>
      <c r="D10" s="132">
        <v>1216</v>
      </c>
      <c r="E10" s="132">
        <v>23</v>
      </c>
      <c r="F10" s="132">
        <v>1269</v>
      </c>
      <c r="G10" s="132">
        <v>125</v>
      </c>
      <c r="H10" s="132">
        <v>16682</v>
      </c>
      <c r="I10" s="132">
        <v>447138</v>
      </c>
      <c r="J10" s="132">
        <v>19441</v>
      </c>
      <c r="K10" s="132">
        <v>35707</v>
      </c>
      <c r="L10" s="132">
        <v>16682</v>
      </c>
      <c r="M10" s="132">
        <v>447138</v>
      </c>
      <c r="N10" s="132">
        <v>5295387</v>
      </c>
      <c r="O10" s="135"/>
    </row>
    <row r="11" spans="1:15" ht="12.75">
      <c r="A11" s="133" t="s">
        <v>115</v>
      </c>
      <c r="B11" s="132">
        <v>1353</v>
      </c>
      <c r="C11" s="132">
        <v>0</v>
      </c>
      <c r="D11" s="132">
        <v>1207</v>
      </c>
      <c r="E11" s="132">
        <v>19</v>
      </c>
      <c r="F11" s="132">
        <v>1311</v>
      </c>
      <c r="G11" s="132">
        <v>109</v>
      </c>
      <c r="H11" s="132">
        <v>16397</v>
      </c>
      <c r="I11" s="132">
        <v>366385</v>
      </c>
      <c r="J11" s="132">
        <v>19283</v>
      </c>
      <c r="K11" s="132">
        <v>33686</v>
      </c>
      <c r="L11" s="132">
        <v>16397</v>
      </c>
      <c r="M11" s="132">
        <v>366385</v>
      </c>
      <c r="N11" s="132">
        <v>6543272</v>
      </c>
      <c r="O11" s="135"/>
    </row>
    <row r="12" spans="1:15" ht="12.75">
      <c r="A12" s="133" t="s">
        <v>116</v>
      </c>
      <c r="B12" s="131">
        <v>1343</v>
      </c>
      <c r="C12" s="131">
        <v>0</v>
      </c>
      <c r="D12" s="131">
        <v>1197</v>
      </c>
      <c r="E12" s="131">
        <v>22</v>
      </c>
      <c r="F12" s="131">
        <v>1240</v>
      </c>
      <c r="G12" s="131">
        <v>118</v>
      </c>
      <c r="H12" s="131">
        <v>17059</v>
      </c>
      <c r="I12" s="131">
        <v>414420</v>
      </c>
      <c r="J12" s="131">
        <v>18837</v>
      </c>
      <c r="K12" s="131">
        <v>35120</v>
      </c>
      <c r="L12" s="131">
        <v>17059</v>
      </c>
      <c r="M12" s="132">
        <v>414420</v>
      </c>
      <c r="N12" s="131">
        <v>5876742</v>
      </c>
      <c r="O12" s="134"/>
    </row>
    <row r="13" spans="1:15" ht="12.75">
      <c r="A13" s="133" t="s">
        <v>117</v>
      </c>
      <c r="B13" s="131">
        <v>1327</v>
      </c>
      <c r="C13" s="131">
        <v>0</v>
      </c>
      <c r="D13" s="131">
        <v>1180</v>
      </c>
      <c r="E13" s="131">
        <v>22</v>
      </c>
      <c r="F13" s="131">
        <v>1206</v>
      </c>
      <c r="G13" s="131">
        <v>123</v>
      </c>
      <c r="H13" s="131">
        <v>17095</v>
      </c>
      <c r="I13" s="131">
        <v>455589</v>
      </c>
      <c r="J13" s="131">
        <v>20709</v>
      </c>
      <c r="K13" s="131">
        <v>37120</v>
      </c>
      <c r="L13" s="131">
        <v>17095</v>
      </c>
      <c r="M13" s="132">
        <v>455589</v>
      </c>
      <c r="N13" s="131">
        <v>5722227</v>
      </c>
      <c r="O13" s="134"/>
    </row>
    <row r="14" spans="1:15" s="90" customFormat="1" ht="12.75">
      <c r="A14" s="133" t="s">
        <v>118</v>
      </c>
      <c r="B14" s="131">
        <v>1319</v>
      </c>
      <c r="C14" s="131">
        <v>0</v>
      </c>
      <c r="D14" s="131">
        <v>1173</v>
      </c>
      <c r="E14" s="131">
        <v>20</v>
      </c>
      <c r="F14" s="131">
        <v>1213</v>
      </c>
      <c r="G14" s="131">
        <v>92</v>
      </c>
      <c r="H14" s="131">
        <v>14380</v>
      </c>
      <c r="I14" s="131">
        <v>266050</v>
      </c>
      <c r="J14" s="131">
        <v>13303</v>
      </c>
      <c r="K14" s="131">
        <v>28956</v>
      </c>
      <c r="L14" s="131">
        <v>14380</v>
      </c>
      <c r="M14" s="132">
        <v>266050</v>
      </c>
      <c r="N14" s="131">
        <v>4886561</v>
      </c>
      <c r="O14" s="134"/>
    </row>
    <row r="15" spans="1:14" ht="12.75">
      <c r="A15" s="7" t="s">
        <v>119</v>
      </c>
      <c r="B15">
        <v>1316</v>
      </c>
      <c r="C15">
        <v>0</v>
      </c>
      <c r="D15">
        <v>1170</v>
      </c>
      <c r="E15">
        <v>22</v>
      </c>
      <c r="F15">
        <v>1267</v>
      </c>
      <c r="G15">
        <v>87</v>
      </c>
      <c r="H15">
        <v>10622</v>
      </c>
      <c r="I15">
        <v>231241</v>
      </c>
      <c r="J15">
        <v>10511</v>
      </c>
      <c r="K15">
        <v>26456</v>
      </c>
      <c r="L15">
        <v>10622</v>
      </c>
      <c r="M15" s="84">
        <v>231241</v>
      </c>
      <c r="N15">
        <v>4296994</v>
      </c>
    </row>
    <row r="16" spans="1:15" ht="12.75">
      <c r="A16" s="136" t="s">
        <v>120</v>
      </c>
      <c r="B16" s="136">
        <v>1293</v>
      </c>
      <c r="C16" s="131">
        <v>0</v>
      </c>
      <c r="D16" s="131">
        <v>1150</v>
      </c>
      <c r="E16" s="131">
        <v>22</v>
      </c>
      <c r="F16" s="131">
        <v>1175</v>
      </c>
      <c r="G16" s="131">
        <v>90</v>
      </c>
      <c r="H16" s="131">
        <v>10532</v>
      </c>
      <c r="I16" s="131">
        <v>267227</v>
      </c>
      <c r="J16" s="131">
        <v>12147</v>
      </c>
      <c r="K16" s="131">
        <v>29806</v>
      </c>
      <c r="L16" s="131">
        <v>10532</v>
      </c>
      <c r="M16" s="132">
        <v>267227</v>
      </c>
      <c r="N16" s="131">
        <v>4317572</v>
      </c>
      <c r="O16" s="134"/>
    </row>
    <row r="17" spans="1:15" ht="12.75">
      <c r="A17" s="133" t="s">
        <v>121</v>
      </c>
      <c r="B17" s="131">
        <v>1283</v>
      </c>
      <c r="C17" s="131">
        <v>0</v>
      </c>
      <c r="D17" s="131">
        <v>1143</v>
      </c>
      <c r="E17" s="131">
        <v>21</v>
      </c>
      <c r="F17" s="131">
        <v>1219</v>
      </c>
      <c r="G17" s="131">
        <v>75</v>
      </c>
      <c r="H17" s="131">
        <v>7964</v>
      </c>
      <c r="I17" s="131">
        <v>193648</v>
      </c>
      <c r="J17" s="131">
        <v>9221</v>
      </c>
      <c r="K17" s="131">
        <v>25780</v>
      </c>
      <c r="L17" s="131">
        <v>7964</v>
      </c>
      <c r="M17" s="132">
        <v>193648</v>
      </c>
      <c r="N17" s="131">
        <v>3978381</v>
      </c>
      <c r="O17" s="122"/>
    </row>
    <row r="18" spans="1:15" ht="12.75">
      <c r="A18" s="133" t="s">
        <v>122</v>
      </c>
      <c r="B18" s="131">
        <v>1267</v>
      </c>
      <c r="C18" s="131">
        <v>0</v>
      </c>
      <c r="D18" s="131">
        <v>1126</v>
      </c>
      <c r="E18" s="131">
        <v>21</v>
      </c>
      <c r="F18" s="131">
        <v>1149</v>
      </c>
      <c r="G18" s="131">
        <v>80</v>
      </c>
      <c r="H18" s="131">
        <v>9791</v>
      </c>
      <c r="I18" s="131">
        <v>207585</v>
      </c>
      <c r="J18" s="131">
        <v>9885</v>
      </c>
      <c r="K18" s="131">
        <v>25888</v>
      </c>
      <c r="L18" s="131">
        <v>9791</v>
      </c>
      <c r="M18" s="132">
        <v>207585</v>
      </c>
      <c r="N18" s="131">
        <v>3898078</v>
      </c>
      <c r="O18" s="122"/>
    </row>
    <row r="19" spans="1:15" ht="12.75">
      <c r="A19" s="133" t="s">
        <v>123</v>
      </c>
      <c r="B19" s="131">
        <v>1246</v>
      </c>
      <c r="C19" s="131">
        <v>0</v>
      </c>
      <c r="D19" s="131">
        <v>1104</v>
      </c>
      <c r="E19" s="131">
        <v>20</v>
      </c>
      <c r="F19" s="131">
        <v>1134</v>
      </c>
      <c r="G19" s="131">
        <v>68</v>
      </c>
      <c r="H19" s="131">
        <v>7708</v>
      </c>
      <c r="I19" s="131">
        <v>168567</v>
      </c>
      <c r="J19" s="131">
        <v>8428</v>
      </c>
      <c r="K19" s="131">
        <v>24857</v>
      </c>
      <c r="L19" s="131">
        <v>7708</v>
      </c>
      <c r="M19" s="132">
        <v>168567</v>
      </c>
      <c r="N19" s="131">
        <v>3650368</v>
      </c>
      <c r="O19" s="122"/>
    </row>
    <row r="20" spans="1:14" ht="12.75">
      <c r="A20" s="130" t="s">
        <v>62</v>
      </c>
      <c r="B20" s="137">
        <v>1228</v>
      </c>
      <c r="C20" s="137">
        <v>0</v>
      </c>
      <c r="D20" s="137">
        <v>1084</v>
      </c>
      <c r="E20" s="137">
        <v>249</v>
      </c>
      <c r="F20" s="138"/>
      <c r="G20" s="137">
        <v>785</v>
      </c>
      <c r="H20" s="137">
        <v>85546</v>
      </c>
      <c r="I20" s="137">
        <v>1945287</v>
      </c>
      <c r="J20" s="137">
        <v>7812</v>
      </c>
      <c r="K20" s="137">
        <v>24790</v>
      </c>
      <c r="L20" s="137">
        <v>85546</v>
      </c>
      <c r="M20" s="139">
        <v>1945287</v>
      </c>
      <c r="N20" s="137">
        <v>3367350</v>
      </c>
    </row>
    <row r="21" spans="1:14" ht="12.75">
      <c r="A21" s="133" t="s">
        <v>124</v>
      </c>
      <c r="B21" s="131">
        <v>1228</v>
      </c>
      <c r="C21" s="131">
        <v>0</v>
      </c>
      <c r="D21" s="131">
        <v>1084</v>
      </c>
      <c r="E21" s="131">
        <v>21</v>
      </c>
      <c r="F21" s="65">
        <v>1191</v>
      </c>
      <c r="G21" s="131">
        <v>71</v>
      </c>
      <c r="H21" s="131">
        <v>8284</v>
      </c>
      <c r="I21" s="131">
        <v>167954</v>
      </c>
      <c r="J21" s="131">
        <v>7998</v>
      </c>
      <c r="K21" s="131">
        <v>23655</v>
      </c>
      <c r="L21" s="131">
        <v>8284</v>
      </c>
      <c r="M21" s="132">
        <v>167954</v>
      </c>
      <c r="N21" s="131">
        <v>3367350</v>
      </c>
    </row>
    <row r="22" spans="1:14" ht="12.75">
      <c r="A22" s="133" t="s">
        <v>227</v>
      </c>
      <c r="B22" s="131">
        <v>1208</v>
      </c>
      <c r="C22" s="131">
        <v>0</v>
      </c>
      <c r="D22" s="131">
        <v>1063</v>
      </c>
      <c r="E22" s="131">
        <v>19</v>
      </c>
      <c r="F22" s="65">
        <v>1086</v>
      </c>
      <c r="G22" s="131">
        <v>70</v>
      </c>
      <c r="H22" s="131">
        <v>8981</v>
      </c>
      <c r="I22" s="131">
        <v>180170</v>
      </c>
      <c r="J22" s="131">
        <v>9483</v>
      </c>
      <c r="K22" s="131">
        <v>25658</v>
      </c>
      <c r="L22" s="131">
        <v>8981</v>
      </c>
      <c r="M22" s="132">
        <v>180170</v>
      </c>
      <c r="N22" s="131">
        <v>3296931</v>
      </c>
    </row>
    <row r="23" spans="1:14" ht="12.75">
      <c r="A23" s="133" t="s">
        <v>126</v>
      </c>
      <c r="B23" s="131">
        <v>1185</v>
      </c>
      <c r="C23" s="131">
        <v>0</v>
      </c>
      <c r="D23" s="131">
        <v>1040</v>
      </c>
      <c r="E23" s="131">
        <v>20</v>
      </c>
      <c r="F23" s="65">
        <v>1084</v>
      </c>
      <c r="G23" s="131">
        <v>70</v>
      </c>
      <c r="H23" s="131">
        <v>8835</v>
      </c>
      <c r="I23" s="131">
        <v>175147</v>
      </c>
      <c r="J23" s="131">
        <v>8757</v>
      </c>
      <c r="K23" s="131">
        <v>25066</v>
      </c>
      <c r="L23" s="131">
        <v>8835</v>
      </c>
      <c r="M23" s="132">
        <v>175147</v>
      </c>
      <c r="N23" s="131">
        <v>3571487</v>
      </c>
    </row>
    <row r="24" spans="1:14" ht="12.75">
      <c r="A24" s="133" t="s">
        <v>127</v>
      </c>
      <c r="B24" s="131">
        <v>1158</v>
      </c>
      <c r="C24" s="131">
        <v>0</v>
      </c>
      <c r="D24" s="131">
        <v>1016</v>
      </c>
      <c r="E24" s="131">
        <v>20</v>
      </c>
      <c r="F24" s="65">
        <v>1044</v>
      </c>
      <c r="G24" s="131">
        <v>67</v>
      </c>
      <c r="H24" s="131">
        <v>5858</v>
      </c>
      <c r="I24" s="131">
        <v>170105</v>
      </c>
      <c r="J24" s="131">
        <v>8505</v>
      </c>
      <c r="K24" s="131">
        <v>25545</v>
      </c>
      <c r="L24" s="131">
        <v>5858</v>
      </c>
      <c r="M24" s="132">
        <v>170105</v>
      </c>
      <c r="N24" s="131">
        <v>3426236</v>
      </c>
    </row>
    <row r="25" spans="1:15" ht="12" customHeight="1">
      <c r="A25" s="133" t="s">
        <v>128</v>
      </c>
      <c r="B25" s="131">
        <v>1137</v>
      </c>
      <c r="C25" s="131">
        <v>0</v>
      </c>
      <c r="D25" s="131">
        <v>991</v>
      </c>
      <c r="E25" s="131">
        <v>22</v>
      </c>
      <c r="F25" s="65">
        <v>1056</v>
      </c>
      <c r="G25" s="131">
        <v>75</v>
      </c>
      <c r="H25" s="131">
        <v>7307</v>
      </c>
      <c r="I25" s="131">
        <v>189864</v>
      </c>
      <c r="J25" s="131">
        <v>8630</v>
      </c>
      <c r="K25" s="131">
        <v>25419</v>
      </c>
      <c r="L25" s="131">
        <v>7307</v>
      </c>
      <c r="M25" s="132">
        <v>189864</v>
      </c>
      <c r="N25" s="131">
        <v>3373652</v>
      </c>
      <c r="O25" s="90"/>
    </row>
    <row r="26" spans="1:15" ht="12.75">
      <c r="A26" s="133" t="s">
        <v>129</v>
      </c>
      <c r="B26" s="131">
        <v>1127</v>
      </c>
      <c r="C26" s="131">
        <v>0</v>
      </c>
      <c r="D26" s="131">
        <v>981</v>
      </c>
      <c r="E26" s="131">
        <v>20</v>
      </c>
      <c r="F26" s="65">
        <v>1006</v>
      </c>
      <c r="G26" s="131">
        <v>58</v>
      </c>
      <c r="H26" s="131">
        <v>6082</v>
      </c>
      <c r="I26" s="131">
        <v>138382</v>
      </c>
      <c r="J26" s="131">
        <v>6919</v>
      </c>
      <c r="K26" s="131">
        <v>23892</v>
      </c>
      <c r="L26" s="131">
        <v>6082</v>
      </c>
      <c r="M26" s="132">
        <v>138382</v>
      </c>
      <c r="N26" s="131">
        <v>3138319</v>
      </c>
      <c r="O26" s="90"/>
    </row>
    <row r="27" spans="1:14" ht="12.75">
      <c r="A27" s="140" t="s">
        <v>163</v>
      </c>
      <c r="B27" s="131">
        <v>1116</v>
      </c>
      <c r="C27" s="131">
        <v>0</v>
      </c>
      <c r="D27" s="131">
        <v>969</v>
      </c>
      <c r="E27" s="131">
        <v>21</v>
      </c>
      <c r="F27" s="65">
        <v>998</v>
      </c>
      <c r="G27" s="131">
        <v>65</v>
      </c>
      <c r="H27" s="131">
        <v>6469</v>
      </c>
      <c r="I27" s="131">
        <v>144339</v>
      </c>
      <c r="J27" s="131">
        <v>6873</v>
      </c>
      <c r="K27" s="131">
        <v>22278</v>
      </c>
      <c r="L27" s="131">
        <v>6439</v>
      </c>
      <c r="M27" s="132">
        <v>144339</v>
      </c>
      <c r="N27" s="131">
        <v>2994312</v>
      </c>
    </row>
    <row r="28" spans="1:14" ht="12.75">
      <c r="A28" s="133" t="s">
        <v>131</v>
      </c>
      <c r="B28" s="131">
        <v>1099</v>
      </c>
      <c r="C28" s="131">
        <v>0</v>
      </c>
      <c r="D28" s="131">
        <v>958</v>
      </c>
      <c r="E28" s="131">
        <v>22</v>
      </c>
      <c r="F28" s="65">
        <v>1069</v>
      </c>
      <c r="G28" s="131">
        <v>63</v>
      </c>
      <c r="H28" s="131">
        <v>5644</v>
      </c>
      <c r="I28" s="131">
        <v>130796</v>
      </c>
      <c r="J28" s="131">
        <v>5945</v>
      </c>
      <c r="K28" s="131">
        <v>20735</v>
      </c>
      <c r="L28" s="131">
        <v>5644</v>
      </c>
      <c r="M28" s="132">
        <v>130796</v>
      </c>
      <c r="N28" s="131">
        <v>2777401</v>
      </c>
    </row>
    <row r="29" spans="1:14" ht="12.75">
      <c r="A29" s="133" t="s">
        <v>132</v>
      </c>
      <c r="B29" s="131">
        <v>1095</v>
      </c>
      <c r="C29" s="131">
        <v>0</v>
      </c>
      <c r="D29" s="131">
        <v>956</v>
      </c>
      <c r="E29" s="131">
        <v>21</v>
      </c>
      <c r="F29" s="131">
        <v>964</v>
      </c>
      <c r="G29" s="131">
        <v>54</v>
      </c>
      <c r="H29" s="131">
        <v>4615</v>
      </c>
      <c r="I29" s="131">
        <v>118698</v>
      </c>
      <c r="J29" s="131">
        <v>5652</v>
      </c>
      <c r="K29" s="131">
        <v>22105</v>
      </c>
      <c r="L29" s="131">
        <v>4615</v>
      </c>
      <c r="M29" s="132">
        <v>118698</v>
      </c>
      <c r="N29" s="131">
        <v>2514261</v>
      </c>
    </row>
    <row r="30" spans="1:15" ht="12.75">
      <c r="A30" s="133" t="s">
        <v>164</v>
      </c>
      <c r="B30" s="131">
        <v>1099</v>
      </c>
      <c r="C30" s="131">
        <v>0</v>
      </c>
      <c r="D30" s="131">
        <v>962</v>
      </c>
      <c r="E30" s="131">
        <v>23</v>
      </c>
      <c r="F30" s="131">
        <v>1119</v>
      </c>
      <c r="G30" s="131">
        <v>67</v>
      </c>
      <c r="H30" s="131">
        <v>6675</v>
      </c>
      <c r="I30" s="131">
        <v>151050</v>
      </c>
      <c r="J30" s="131">
        <v>6567</v>
      </c>
      <c r="K30" s="131">
        <v>22651</v>
      </c>
      <c r="L30" s="131">
        <v>6675</v>
      </c>
      <c r="M30" s="132">
        <v>151050</v>
      </c>
      <c r="N30" s="131">
        <v>2524659</v>
      </c>
      <c r="O30" s="122"/>
    </row>
    <row r="31" spans="1:15" ht="12.75">
      <c r="A31" s="133" t="s">
        <v>134</v>
      </c>
      <c r="B31" s="131">
        <v>1093</v>
      </c>
      <c r="C31" s="131">
        <v>0</v>
      </c>
      <c r="D31" s="131">
        <v>952</v>
      </c>
      <c r="E31" s="131">
        <v>22</v>
      </c>
      <c r="F31" s="131">
        <v>972</v>
      </c>
      <c r="G31" s="131">
        <v>69</v>
      </c>
      <c r="H31" s="131">
        <v>9537</v>
      </c>
      <c r="I31" s="131">
        <v>201409</v>
      </c>
      <c r="J31" s="131">
        <v>9155</v>
      </c>
      <c r="K31" s="131">
        <v>29022</v>
      </c>
      <c r="L31" s="131">
        <v>9537</v>
      </c>
      <c r="M31" s="132">
        <v>201409</v>
      </c>
      <c r="N31" s="131">
        <v>2612639</v>
      </c>
      <c r="O31" s="122"/>
    </row>
    <row r="32" spans="1:14" ht="12.75">
      <c r="A32" s="133" t="s">
        <v>135</v>
      </c>
      <c r="B32" s="131">
        <v>1089</v>
      </c>
      <c r="C32" s="131">
        <v>0</v>
      </c>
      <c r="D32" s="131">
        <v>944</v>
      </c>
      <c r="E32" s="131">
        <v>18</v>
      </c>
      <c r="F32" s="131">
        <v>967</v>
      </c>
      <c r="G32" s="131">
        <v>57</v>
      </c>
      <c r="H32" s="131">
        <v>7289</v>
      </c>
      <c r="I32" s="131">
        <v>177372</v>
      </c>
      <c r="J32" s="131">
        <v>9854</v>
      </c>
      <c r="K32" s="131">
        <v>31256</v>
      </c>
      <c r="L32" s="131">
        <v>7289</v>
      </c>
      <c r="M32" s="132">
        <v>177372</v>
      </c>
      <c r="N32" s="131">
        <v>2990200</v>
      </c>
    </row>
    <row r="33" spans="1:14" ht="12.75">
      <c r="A33" s="130" t="s">
        <v>63</v>
      </c>
      <c r="B33" s="139">
        <v>1069</v>
      </c>
      <c r="C33" s="139">
        <v>0</v>
      </c>
      <c r="D33" s="139">
        <v>929</v>
      </c>
      <c r="E33" s="139">
        <v>251</v>
      </c>
      <c r="F33" s="139">
        <v>956</v>
      </c>
      <c r="G33" s="139">
        <v>609</v>
      </c>
      <c r="H33" s="139">
        <v>84449</v>
      </c>
      <c r="I33" s="139">
        <v>1569558</v>
      </c>
      <c r="J33" s="139">
        <v>6253</v>
      </c>
      <c r="K33" s="139">
        <v>25777</v>
      </c>
      <c r="L33" s="139">
        <v>84449</v>
      </c>
      <c r="M33" s="139">
        <v>1569558</v>
      </c>
      <c r="N33" s="139">
        <v>2813201</v>
      </c>
    </row>
    <row r="34" spans="1:14" ht="12.75">
      <c r="A34" s="130" t="s">
        <v>64</v>
      </c>
      <c r="B34" s="137">
        <v>970</v>
      </c>
      <c r="C34" s="137">
        <v>1</v>
      </c>
      <c r="D34" s="137">
        <v>839</v>
      </c>
      <c r="E34" s="137">
        <v>255</v>
      </c>
      <c r="F34" s="137">
        <v>870</v>
      </c>
      <c r="G34" s="137">
        <v>451</v>
      </c>
      <c r="H34" s="137">
        <v>79769</v>
      </c>
      <c r="I34" s="137">
        <v>1140072</v>
      </c>
      <c r="J34" s="137">
        <v>4471</v>
      </c>
      <c r="K34" s="137">
        <v>25283</v>
      </c>
      <c r="L34" s="137">
        <v>79769</v>
      </c>
      <c r="M34" s="139">
        <v>1140072</v>
      </c>
      <c r="N34" s="137">
        <v>1585585</v>
      </c>
    </row>
    <row r="35" spans="1:14" ht="12.75">
      <c r="A35" s="141" t="s">
        <v>65</v>
      </c>
      <c r="B35" s="45">
        <v>909</v>
      </c>
      <c r="C35" s="45">
        <v>18</v>
      </c>
      <c r="D35" s="45">
        <v>787</v>
      </c>
      <c r="E35" s="45">
        <v>254</v>
      </c>
      <c r="F35" s="45">
        <v>804</v>
      </c>
      <c r="G35" s="45">
        <v>379</v>
      </c>
      <c r="H35" s="45">
        <v>71330</v>
      </c>
      <c r="I35" s="45">
        <v>1099534</v>
      </c>
      <c r="J35" s="45">
        <v>4329</v>
      </c>
      <c r="K35" s="45">
        <v>29090</v>
      </c>
      <c r="L35" s="45">
        <v>71330</v>
      </c>
      <c r="M35" s="142">
        <v>1099534</v>
      </c>
      <c r="N35" s="142">
        <v>1120976</v>
      </c>
    </row>
    <row r="36" spans="1:14" ht="12.75">
      <c r="A36" s="141" t="s">
        <v>66</v>
      </c>
      <c r="B36" s="45">
        <v>818</v>
      </c>
      <c r="C36" s="45">
        <v>107</v>
      </c>
      <c r="D36" s="45">
        <v>788</v>
      </c>
      <c r="E36" s="45">
        <v>251</v>
      </c>
      <c r="F36" s="45">
        <v>899</v>
      </c>
      <c r="G36" s="45">
        <v>240</v>
      </c>
      <c r="H36" s="45">
        <v>36407</v>
      </c>
      <c r="I36" s="45">
        <v>617989</v>
      </c>
      <c r="J36" s="45">
        <v>2462</v>
      </c>
      <c r="K36" s="45">
        <v>25776</v>
      </c>
      <c r="L36" s="45">
        <v>36405</v>
      </c>
      <c r="M36" s="142">
        <v>617984</v>
      </c>
      <c r="N36" s="142">
        <v>537133</v>
      </c>
    </row>
    <row r="37" spans="1:14" ht="12.75">
      <c r="A37" s="43" t="s">
        <v>228</v>
      </c>
      <c r="B37" s="1">
        <v>793</v>
      </c>
      <c r="C37" s="1">
        <v>197</v>
      </c>
      <c r="D37" s="1">
        <v>890</v>
      </c>
      <c r="E37" s="1">
        <v>247</v>
      </c>
      <c r="F37" s="1">
        <v>1019</v>
      </c>
      <c r="G37" s="143">
        <v>175.3</v>
      </c>
      <c r="H37" s="143">
        <v>27840.8</v>
      </c>
      <c r="I37" s="1">
        <v>513167</v>
      </c>
      <c r="J37" s="1">
        <v>2078</v>
      </c>
      <c r="K37" s="1">
        <v>29270</v>
      </c>
      <c r="L37" s="143">
        <v>27771.7</v>
      </c>
      <c r="M37" s="142">
        <v>512866</v>
      </c>
      <c r="N37" s="1">
        <v>636861</v>
      </c>
    </row>
    <row r="38" spans="1:14" ht="12.75">
      <c r="A38" s="43" t="s">
        <v>9</v>
      </c>
      <c r="B38" s="1">
        <v>785</v>
      </c>
      <c r="C38" s="1">
        <v>320</v>
      </c>
      <c r="D38" s="1">
        <v>1029</v>
      </c>
      <c r="E38" s="1">
        <v>251</v>
      </c>
      <c r="F38" s="1">
        <v>1201</v>
      </c>
      <c r="G38" s="143">
        <v>167.6</v>
      </c>
      <c r="H38" s="143">
        <v>32953.6</v>
      </c>
      <c r="I38" s="1">
        <v>1339510</v>
      </c>
      <c r="J38" s="1">
        <v>53367</v>
      </c>
      <c r="K38" s="1">
        <v>86980</v>
      </c>
      <c r="L38" s="143">
        <v>30722.2</v>
      </c>
      <c r="M38" s="142">
        <v>1264337</v>
      </c>
      <c r="N38" s="1">
        <v>657847</v>
      </c>
    </row>
    <row r="39" spans="1:14" ht="12.75">
      <c r="A39" s="43" t="s">
        <v>229</v>
      </c>
      <c r="B39" s="1">
        <v>720</v>
      </c>
      <c r="C39" s="1">
        <v>479</v>
      </c>
      <c r="D39" s="1">
        <v>1152</v>
      </c>
      <c r="E39" s="1">
        <v>254</v>
      </c>
      <c r="F39" s="144" t="s">
        <v>165</v>
      </c>
      <c r="G39" s="137">
        <v>98.4</v>
      </c>
      <c r="H39" s="137">
        <v>24270.4</v>
      </c>
      <c r="I39" s="40">
        <v>839052</v>
      </c>
      <c r="J39" s="40">
        <v>3303</v>
      </c>
      <c r="K39" s="40">
        <v>85244</v>
      </c>
      <c r="L39" s="137">
        <v>15377.2</v>
      </c>
      <c r="M39" s="145">
        <v>711706</v>
      </c>
      <c r="N39" s="40">
        <v>1020426</v>
      </c>
    </row>
    <row r="40" spans="1:14" ht="12.75">
      <c r="A40" s="43" t="s">
        <v>230</v>
      </c>
      <c r="B40" s="1">
        <v>648</v>
      </c>
      <c r="C40" s="1">
        <v>609</v>
      </c>
      <c r="D40" s="1">
        <v>1254</v>
      </c>
      <c r="E40" s="1">
        <v>251</v>
      </c>
      <c r="F40" s="144" t="s">
        <v>165</v>
      </c>
      <c r="G40" s="137">
        <v>54.6</v>
      </c>
      <c r="H40" s="137">
        <v>16532.7</v>
      </c>
      <c r="I40" s="40">
        <v>414474</v>
      </c>
      <c r="J40" s="40">
        <v>1651</v>
      </c>
      <c r="K40" s="40">
        <v>75954</v>
      </c>
      <c r="L40" s="137">
        <v>854.2</v>
      </c>
      <c r="M40" s="145">
        <v>23818</v>
      </c>
      <c r="N40" s="40">
        <v>491175</v>
      </c>
    </row>
    <row r="41" spans="1:14" ht="12.75">
      <c r="A41" s="43" t="s">
        <v>231</v>
      </c>
      <c r="B41" s="1">
        <v>612</v>
      </c>
      <c r="C41" s="1">
        <v>745</v>
      </c>
      <c r="D41" s="1">
        <v>1357</v>
      </c>
      <c r="E41" s="1">
        <v>244</v>
      </c>
      <c r="F41" s="144" t="s">
        <v>165</v>
      </c>
      <c r="G41" s="137">
        <v>38.1</v>
      </c>
      <c r="H41" s="137">
        <v>13568.5</v>
      </c>
      <c r="I41" s="40">
        <v>370193</v>
      </c>
      <c r="J41" s="40">
        <v>1520</v>
      </c>
      <c r="K41" s="40">
        <v>97054</v>
      </c>
      <c r="L41" s="144" t="s">
        <v>165</v>
      </c>
      <c r="M41" s="144" t="s">
        <v>165</v>
      </c>
      <c r="N41" s="40">
        <v>481503</v>
      </c>
    </row>
    <row r="42" spans="1:14" ht="12.75">
      <c r="A42" s="43" t="s">
        <v>232</v>
      </c>
      <c r="B42" s="1">
        <v>550</v>
      </c>
      <c r="C42" s="1">
        <v>934</v>
      </c>
      <c r="D42" s="1">
        <v>1484</v>
      </c>
      <c r="E42" s="1">
        <v>250</v>
      </c>
      <c r="F42" s="144" t="s">
        <v>165</v>
      </c>
      <c r="G42" s="137">
        <v>26.4</v>
      </c>
      <c r="H42" s="137">
        <v>13556.1</v>
      </c>
      <c r="I42" s="40">
        <v>295403</v>
      </c>
      <c r="J42" s="40">
        <v>1176</v>
      </c>
      <c r="K42" s="40">
        <v>112086</v>
      </c>
      <c r="L42" s="144" t="s">
        <v>165</v>
      </c>
      <c r="M42" s="144" t="s">
        <v>165</v>
      </c>
      <c r="N42" s="40">
        <v>419367</v>
      </c>
    </row>
    <row r="43" spans="1:14" ht="12.75">
      <c r="A43" s="43" t="s">
        <v>233</v>
      </c>
      <c r="B43" s="1">
        <v>422</v>
      </c>
      <c r="C43" s="1">
        <v>847</v>
      </c>
      <c r="D43" s="1">
        <v>1269</v>
      </c>
      <c r="E43" s="1">
        <v>246</v>
      </c>
      <c r="F43" s="144" t="s">
        <v>165</v>
      </c>
      <c r="G43" s="137">
        <v>6.6</v>
      </c>
      <c r="H43" s="137">
        <v>3991.2</v>
      </c>
      <c r="I43" s="40">
        <v>67287</v>
      </c>
      <c r="J43" s="40">
        <v>276</v>
      </c>
      <c r="K43" s="40">
        <v>101505</v>
      </c>
      <c r="L43" s="144" t="s">
        <v>165</v>
      </c>
      <c r="M43" s="144" t="s">
        <v>165</v>
      </c>
      <c r="N43" s="40">
        <v>401459</v>
      </c>
    </row>
    <row r="44" spans="1:14" ht="12.75">
      <c r="A44" s="74" t="s">
        <v>234</v>
      </c>
      <c r="B44" s="126">
        <v>135</v>
      </c>
      <c r="C44" s="126">
        <v>543</v>
      </c>
      <c r="D44" s="126">
        <v>678</v>
      </c>
      <c r="E44" s="126">
        <v>102</v>
      </c>
      <c r="F44" s="146" t="s">
        <v>165</v>
      </c>
      <c r="G44" s="126">
        <v>0.3</v>
      </c>
      <c r="H44" s="147">
        <v>139.1</v>
      </c>
      <c r="I44" s="126">
        <v>1805</v>
      </c>
      <c r="J44" s="126">
        <v>17</v>
      </c>
      <c r="K44" s="126">
        <v>56310</v>
      </c>
      <c r="L44" s="146" t="s">
        <v>165</v>
      </c>
      <c r="M44" s="146" t="s">
        <v>165</v>
      </c>
      <c r="N44" s="126">
        <v>363350</v>
      </c>
    </row>
    <row r="45" spans="1:14" ht="12.75">
      <c r="A45" t="s">
        <v>235</v>
      </c>
      <c r="D45" t="s">
        <v>236</v>
      </c>
      <c r="F45" s="2"/>
      <c r="G45" s="2"/>
      <c r="H45" s="2"/>
      <c r="K45" s="2"/>
      <c r="L45" s="2"/>
      <c r="M45" s="3"/>
      <c r="N45" s="2"/>
    </row>
    <row r="46" spans="1:14" ht="12.75">
      <c r="A46" s="105" t="s">
        <v>238</v>
      </c>
      <c r="C46" s="2" t="s">
        <v>237</v>
      </c>
      <c r="I46" s="2"/>
      <c r="J46" s="148"/>
      <c r="K46" s="2"/>
      <c r="L46" s="2"/>
      <c r="M46" s="3"/>
      <c r="N46" s="2"/>
    </row>
    <row r="47" spans="1:14" ht="12.75">
      <c r="A47" s="148" t="s">
        <v>239</v>
      </c>
      <c r="B47" s="2"/>
      <c r="C47" s="2"/>
      <c r="D47" s="2"/>
      <c r="E47" s="2"/>
      <c r="F47" s="148"/>
      <c r="G47" s="2"/>
      <c r="H47" s="2"/>
      <c r="I47" s="2"/>
      <c r="J47" s="2"/>
      <c r="K47" s="2"/>
      <c r="L47" s="2"/>
      <c r="M47" s="34"/>
      <c r="N47" s="2"/>
    </row>
    <row r="48" s="5" customFormat="1" ht="12.75">
      <c r="A48" s="335" t="s">
        <v>238</v>
      </c>
    </row>
    <row r="51" ht="12.75">
      <c r="A51" s="438" t="s">
        <v>645</v>
      </c>
    </row>
  </sheetData>
  <hyperlinks>
    <hyperlink ref="F44" location="'Options time series-NSE '!A1" display="Nifty Futures"/>
    <hyperlink ref="F38" location="'Options time series-NSE '!A1" display="Stock Options"/>
    <hyperlink ref="F39:F43" location="'Options time series-NSE '!A1" display="Nifty Futures"/>
    <hyperlink ref="L44" location="'Options time series-NSE '!A1" display="Nifty Futures"/>
    <hyperlink ref="M44" location="'Options time series-NSE '!A1" display="Nifty Futures"/>
    <hyperlink ref="L41:L43" location="'Options time series-NSE '!A1" display="Nifty Futures"/>
    <hyperlink ref="M41:M43" location="'Options time series-NSE '!A1" display="Nifty Futures"/>
    <hyperlink ref="E44" location="'Options time series-NSE '!A1" display="Nifty Futures"/>
    <hyperlink ref="E41:E43" location="'Options time series-NSE '!A1" display="Nifty Futures"/>
    <hyperlink ref="F41:F43" location="'Options time series-NSE '!A1" display="Nifty Futures"/>
    <hyperlink ref="IV42" location="'Options time series-NSE '!A1" display="Nifty Futures"/>
    <hyperlink ref="IV46" location="'Options time series-NSE '!A1" display="Nifty Options"/>
    <hyperlink ref="IV47" location="'Options time series-BSE '!A1" display="Sensex Futures"/>
    <hyperlink ref="IV36" location="'Options time series-NSE '!A1" display="Stock Options"/>
    <hyperlink ref="IV37:IV41" location="'Options time series-NSE '!A1" display="Nifty Futures"/>
    <hyperlink ref="A51" location="Index!A1" display="Back"/>
  </hyperlink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N48"/>
  <sheetViews>
    <sheetView workbookViewId="0" topLeftCell="A1">
      <selection activeCell="A48" sqref="A48"/>
    </sheetView>
  </sheetViews>
  <sheetFormatPr defaultColWidth="9.140625" defaultRowHeight="12.75"/>
  <cols>
    <col min="1" max="1" width="22.8515625" style="0" customWidth="1"/>
    <col min="2" max="4" width="10.421875" style="0" customWidth="1"/>
    <col min="5" max="5" width="12.140625" style="0" customWidth="1"/>
    <col min="6" max="6" width="10.421875" style="0" customWidth="1"/>
  </cols>
  <sheetData>
    <row r="1" spans="1:14" ht="12.75">
      <c r="A1" s="43" t="s">
        <v>240</v>
      </c>
      <c r="B1" s="2"/>
      <c r="C1" s="2"/>
      <c r="D1" s="2"/>
      <c r="E1" s="2"/>
      <c r="F1" s="2"/>
      <c r="G1" s="2"/>
      <c r="H1" s="2"/>
      <c r="I1" s="2"/>
      <c r="J1" s="2"/>
      <c r="K1" s="2"/>
      <c r="L1" s="2"/>
      <c r="M1" s="34"/>
      <c r="N1" s="2"/>
    </row>
    <row r="2" spans="1:14" ht="12.75">
      <c r="A2" s="4"/>
      <c r="B2" s="47"/>
      <c r="C2" s="47"/>
      <c r="D2" s="47"/>
      <c r="E2" s="47"/>
      <c r="F2" s="47"/>
      <c r="G2" s="2"/>
      <c r="H2" s="2"/>
      <c r="I2" s="2"/>
      <c r="J2" s="2"/>
      <c r="K2" s="2"/>
      <c r="L2" s="2"/>
      <c r="M2" s="34"/>
      <c r="N2" s="2"/>
    </row>
    <row r="3" spans="1:14" ht="12.75">
      <c r="A3" t="s">
        <v>241</v>
      </c>
      <c r="B3" s="3" t="s">
        <v>242</v>
      </c>
      <c r="C3" s="3" t="s">
        <v>242</v>
      </c>
      <c r="D3" s="3" t="s">
        <v>200</v>
      </c>
      <c r="E3" s="3" t="s">
        <v>243</v>
      </c>
      <c r="F3" s="84" t="s">
        <v>201</v>
      </c>
      <c r="G3" s="3"/>
      <c r="H3" s="3"/>
      <c r="I3" s="3"/>
      <c r="J3" s="3"/>
      <c r="K3" s="2"/>
      <c r="L3" s="2"/>
      <c r="M3" s="34"/>
      <c r="N3" s="2"/>
    </row>
    <row r="4" spans="2:14" ht="12.75">
      <c r="B4" s="3" t="s">
        <v>205</v>
      </c>
      <c r="C4" s="3" t="s">
        <v>207</v>
      </c>
      <c r="D4" s="3" t="s">
        <v>244</v>
      </c>
      <c r="E4" s="3" t="s">
        <v>213</v>
      </c>
      <c r="F4" s="84" t="s">
        <v>245</v>
      </c>
      <c r="G4" s="3"/>
      <c r="H4" s="3"/>
      <c r="I4" s="3"/>
      <c r="J4" s="3"/>
      <c r="K4" s="2"/>
      <c r="L4" s="2"/>
      <c r="M4" s="34"/>
      <c r="N4" s="2"/>
    </row>
    <row r="5" spans="2:14" ht="12.75">
      <c r="B5" s="128" t="s">
        <v>218</v>
      </c>
      <c r="C5" s="128"/>
      <c r="D5" s="128"/>
      <c r="E5" s="128" t="s">
        <v>244</v>
      </c>
      <c r="F5" s="128" t="s">
        <v>244</v>
      </c>
      <c r="G5" s="3"/>
      <c r="H5" s="3"/>
      <c r="I5" s="3"/>
      <c r="J5" s="3"/>
      <c r="K5" s="2"/>
      <c r="L5" s="2"/>
      <c r="M5" s="34"/>
      <c r="N5" s="2"/>
    </row>
    <row r="6" spans="1:14" ht="12.75">
      <c r="A6" s="4" t="s">
        <v>71</v>
      </c>
      <c r="B6" s="128" t="s">
        <v>72</v>
      </c>
      <c r="C6" s="128" t="s">
        <v>73</v>
      </c>
      <c r="D6" s="128" t="s">
        <v>74</v>
      </c>
      <c r="E6" s="128" t="s">
        <v>75</v>
      </c>
      <c r="F6" s="48" t="s">
        <v>246</v>
      </c>
      <c r="G6" s="3"/>
      <c r="H6" s="3"/>
      <c r="I6" s="3"/>
      <c r="J6" s="3"/>
      <c r="K6" s="2"/>
      <c r="L6" s="2"/>
      <c r="M6" s="34"/>
      <c r="N6" s="2"/>
    </row>
    <row r="7" spans="1:14" ht="12.75">
      <c r="A7" s="149" t="s">
        <v>571</v>
      </c>
      <c r="B7" s="145">
        <v>251</v>
      </c>
      <c r="C7" s="145">
        <v>16179</v>
      </c>
      <c r="D7" s="145">
        <v>282317</v>
      </c>
      <c r="E7" s="145">
        <v>1228</v>
      </c>
      <c r="F7" s="155">
        <v>17.45</v>
      </c>
      <c r="G7" s="3"/>
      <c r="H7" s="3"/>
      <c r="I7" s="3"/>
      <c r="J7" s="3"/>
      <c r="K7" s="2"/>
      <c r="L7" s="2"/>
      <c r="M7" s="34"/>
      <c r="N7" s="2"/>
    </row>
    <row r="8" spans="1:14" s="90" customFormat="1" ht="12.75">
      <c r="A8" s="133" t="s">
        <v>572</v>
      </c>
      <c r="B8" s="150">
        <v>18</v>
      </c>
      <c r="C8" s="150">
        <v>905</v>
      </c>
      <c r="D8" s="150">
        <v>15362</v>
      </c>
      <c r="E8" s="150">
        <v>853</v>
      </c>
      <c r="F8" s="151">
        <v>16.97</v>
      </c>
      <c r="G8" s="3"/>
      <c r="H8" s="3"/>
      <c r="I8" s="3"/>
      <c r="J8" s="3"/>
      <c r="K8" s="2"/>
      <c r="L8" s="2"/>
      <c r="M8" s="34"/>
      <c r="N8" s="2"/>
    </row>
    <row r="9" spans="1:14" s="134" customFormat="1" ht="12.75">
      <c r="A9" s="152" t="s">
        <v>247</v>
      </c>
      <c r="B9" s="132">
        <v>21</v>
      </c>
      <c r="C9" s="132">
        <v>1497</v>
      </c>
      <c r="D9" s="132">
        <v>24044</v>
      </c>
      <c r="E9" s="132">
        <v>1145</v>
      </c>
      <c r="F9" s="151">
        <v>16.06</v>
      </c>
      <c r="G9" s="70"/>
      <c r="H9" s="70"/>
      <c r="I9" s="70"/>
      <c r="J9" s="70"/>
      <c r="K9" s="38"/>
      <c r="L9" s="38"/>
      <c r="M9" s="153"/>
      <c r="N9" s="38"/>
    </row>
    <row r="10" spans="1:14" ht="12.75">
      <c r="A10" s="133" t="s">
        <v>114</v>
      </c>
      <c r="B10" s="150">
        <v>23</v>
      </c>
      <c r="C10" s="150">
        <v>2359</v>
      </c>
      <c r="D10" s="150">
        <v>42724</v>
      </c>
      <c r="E10" s="150">
        <v>1858</v>
      </c>
      <c r="F10" s="151">
        <v>18.11</v>
      </c>
      <c r="G10" s="3"/>
      <c r="H10" s="3"/>
      <c r="I10" s="3"/>
      <c r="J10" s="3"/>
      <c r="K10" s="2"/>
      <c r="L10" s="2"/>
      <c r="M10" s="34"/>
      <c r="N10" s="2"/>
    </row>
    <row r="11" spans="1:14" ht="12.75">
      <c r="A11" s="133" t="s">
        <v>115</v>
      </c>
      <c r="B11" s="150">
        <v>19</v>
      </c>
      <c r="C11" s="150">
        <v>1585</v>
      </c>
      <c r="D11" s="150">
        <v>32865</v>
      </c>
      <c r="E11" s="150">
        <v>1730</v>
      </c>
      <c r="F11" s="151">
        <v>20.74</v>
      </c>
      <c r="G11" s="3"/>
      <c r="H11" s="3"/>
      <c r="I11" s="3"/>
      <c r="J11" s="3"/>
      <c r="K11" s="2"/>
      <c r="L11" s="2"/>
      <c r="M11" s="34"/>
      <c r="N11" s="2"/>
    </row>
    <row r="12" spans="1:14" s="90" customFormat="1" ht="12.75">
      <c r="A12" s="133" t="s">
        <v>116</v>
      </c>
      <c r="B12" s="150">
        <v>22</v>
      </c>
      <c r="C12" s="150">
        <v>1083</v>
      </c>
      <c r="D12" s="150">
        <v>17704</v>
      </c>
      <c r="E12" s="150">
        <v>843</v>
      </c>
      <c r="F12" s="151">
        <v>16.35</v>
      </c>
      <c r="G12" s="3"/>
      <c r="H12" s="3"/>
      <c r="I12" s="3"/>
      <c r="J12" s="3"/>
      <c r="K12" s="2"/>
      <c r="L12" s="2"/>
      <c r="M12" s="34"/>
      <c r="N12" s="2"/>
    </row>
    <row r="13" spans="1:14" s="90" customFormat="1" ht="12.75">
      <c r="A13" s="133" t="s">
        <v>117</v>
      </c>
      <c r="B13" s="150">
        <v>20</v>
      </c>
      <c r="C13" s="150">
        <v>1411</v>
      </c>
      <c r="D13" s="150">
        <v>25493</v>
      </c>
      <c r="E13" s="150">
        <v>1159</v>
      </c>
      <c r="F13" s="151">
        <v>18.07</v>
      </c>
      <c r="G13" s="3"/>
      <c r="H13" s="154"/>
      <c r="I13" s="3"/>
      <c r="J13" s="3"/>
      <c r="K13" s="2"/>
      <c r="L13" s="2"/>
      <c r="M13" s="34"/>
      <c r="N13" s="2"/>
    </row>
    <row r="14" spans="1:14" s="90" customFormat="1" ht="12.75">
      <c r="A14" s="133" t="s">
        <v>118</v>
      </c>
      <c r="B14" s="150">
        <v>20</v>
      </c>
      <c r="C14" s="150">
        <v>934</v>
      </c>
      <c r="D14" s="150">
        <v>16902</v>
      </c>
      <c r="E14" s="150">
        <v>845</v>
      </c>
      <c r="F14" s="151">
        <v>18.01</v>
      </c>
      <c r="G14" s="3"/>
      <c r="H14" s="3"/>
      <c r="I14" s="3"/>
      <c r="J14" s="3"/>
      <c r="K14" s="2"/>
      <c r="L14" s="2"/>
      <c r="M14" s="34"/>
      <c r="N14" s="2"/>
    </row>
    <row r="15" spans="1:14" ht="12.75">
      <c r="A15" s="7" t="s">
        <v>119</v>
      </c>
      <c r="B15">
        <v>22</v>
      </c>
      <c r="C15">
        <v>1230</v>
      </c>
      <c r="D15">
        <v>21431</v>
      </c>
      <c r="E15">
        <v>1021</v>
      </c>
      <c r="F15">
        <v>17.42</v>
      </c>
      <c r="K15" s="1"/>
      <c r="L15" s="2"/>
      <c r="M15" s="34"/>
      <c r="N15" s="2"/>
    </row>
    <row r="16" spans="1:14" ht="12.75">
      <c r="A16" s="133" t="s">
        <v>120</v>
      </c>
      <c r="B16" s="150">
        <v>22</v>
      </c>
      <c r="C16" s="150">
        <v>2089</v>
      </c>
      <c r="D16" s="150">
        <v>33815</v>
      </c>
      <c r="E16" s="150">
        <v>1537</v>
      </c>
      <c r="F16" s="151">
        <v>16.18</v>
      </c>
      <c r="G16" s="3"/>
      <c r="H16" s="3"/>
      <c r="I16" s="3"/>
      <c r="J16" s="3"/>
      <c r="K16" s="2"/>
      <c r="L16" s="2"/>
      <c r="M16" s="34"/>
      <c r="N16" s="2"/>
    </row>
    <row r="17" spans="1:14" ht="12.75">
      <c r="A17" s="133" t="s">
        <v>121</v>
      </c>
      <c r="B17" s="150">
        <v>21</v>
      </c>
      <c r="C17" s="150">
        <v>1065</v>
      </c>
      <c r="D17" s="150">
        <v>17335</v>
      </c>
      <c r="E17" s="150">
        <v>826</v>
      </c>
      <c r="F17" s="151">
        <v>16.28</v>
      </c>
      <c r="G17" s="3"/>
      <c r="H17" s="3"/>
      <c r="I17" s="3"/>
      <c r="J17" s="3"/>
      <c r="K17" s="2"/>
      <c r="L17" s="2"/>
      <c r="M17" s="34"/>
      <c r="N17" s="2"/>
    </row>
    <row r="18" spans="1:14" ht="12.75">
      <c r="A18" s="140" t="s">
        <v>122</v>
      </c>
      <c r="B18" s="150">
        <v>21</v>
      </c>
      <c r="C18" s="150">
        <v>1093</v>
      </c>
      <c r="D18" s="150">
        <v>17484</v>
      </c>
      <c r="E18" s="150">
        <v>833</v>
      </c>
      <c r="F18" s="151">
        <v>16</v>
      </c>
      <c r="G18" s="3"/>
      <c r="H18" s="3"/>
      <c r="I18" s="3"/>
      <c r="J18" s="3"/>
      <c r="K18" s="2"/>
      <c r="L18" s="2"/>
      <c r="M18" s="34"/>
      <c r="N18" s="2"/>
    </row>
    <row r="19" spans="1:14" ht="12.75">
      <c r="A19" s="133" t="s">
        <v>123</v>
      </c>
      <c r="B19" s="150">
        <v>20</v>
      </c>
      <c r="C19" s="150">
        <v>928</v>
      </c>
      <c r="D19" s="150">
        <v>17159</v>
      </c>
      <c r="E19" s="150">
        <v>903</v>
      </c>
      <c r="F19" s="151">
        <v>18.49</v>
      </c>
      <c r="G19" s="3"/>
      <c r="H19" s="3"/>
      <c r="I19" s="3"/>
      <c r="J19" s="3"/>
      <c r="K19" s="2"/>
      <c r="L19" s="2"/>
      <c r="M19" s="34"/>
      <c r="N19" s="2"/>
    </row>
    <row r="20" spans="1:14" ht="12.75">
      <c r="A20" s="130" t="s">
        <v>62</v>
      </c>
      <c r="B20" s="145">
        <v>249</v>
      </c>
      <c r="C20" s="145">
        <v>19575</v>
      </c>
      <c r="D20" s="145">
        <v>219107</v>
      </c>
      <c r="E20" s="145">
        <v>894</v>
      </c>
      <c r="F20" s="155">
        <v>11.19</v>
      </c>
      <c r="G20" s="3"/>
      <c r="H20" s="3"/>
      <c r="I20" s="3"/>
      <c r="J20" s="3"/>
      <c r="K20" s="2"/>
      <c r="L20" s="2"/>
      <c r="M20" s="34"/>
      <c r="N20" s="2"/>
    </row>
    <row r="21" spans="1:14" ht="12.75">
      <c r="A21" s="133" t="s">
        <v>124</v>
      </c>
      <c r="B21" s="150">
        <v>21</v>
      </c>
      <c r="C21" s="150">
        <v>952</v>
      </c>
      <c r="D21" s="150">
        <v>14192</v>
      </c>
      <c r="E21" s="150">
        <v>710</v>
      </c>
      <c r="F21" s="151">
        <v>14.91</v>
      </c>
      <c r="G21" s="3"/>
      <c r="H21" s="3"/>
      <c r="I21" s="3"/>
      <c r="J21" s="3"/>
      <c r="K21" s="2"/>
      <c r="L21" s="2"/>
      <c r="M21" s="34"/>
      <c r="N21" s="2"/>
    </row>
    <row r="22" spans="1:14" ht="12.75">
      <c r="A22" s="133" t="s">
        <v>125</v>
      </c>
      <c r="B22" s="150">
        <v>19</v>
      </c>
      <c r="C22" s="150">
        <v>920</v>
      </c>
      <c r="D22" s="150">
        <v>14245</v>
      </c>
      <c r="E22" s="150">
        <v>791</v>
      </c>
      <c r="F22" s="151">
        <v>15.48</v>
      </c>
      <c r="G22" s="3"/>
      <c r="H22" s="3"/>
      <c r="I22" s="3"/>
      <c r="J22" s="3"/>
      <c r="K22" s="2"/>
      <c r="L22" s="2"/>
      <c r="M22" s="34"/>
      <c r="N22" s="2"/>
    </row>
    <row r="23" spans="1:14" ht="12.75">
      <c r="A23" s="133" t="s">
        <v>126</v>
      </c>
      <c r="B23" s="150">
        <v>20</v>
      </c>
      <c r="C23" s="150">
        <v>1332</v>
      </c>
      <c r="D23" s="150">
        <v>18026</v>
      </c>
      <c r="E23" s="150">
        <v>901</v>
      </c>
      <c r="F23" s="151">
        <v>13.53</v>
      </c>
      <c r="G23" s="3"/>
      <c r="H23" s="3"/>
      <c r="I23" s="3"/>
      <c r="J23" s="3"/>
      <c r="K23" s="2"/>
      <c r="L23" s="2"/>
      <c r="M23" s="34"/>
      <c r="N23" s="2"/>
    </row>
    <row r="24" spans="1:14" ht="12.75">
      <c r="A24" s="133" t="s">
        <v>127</v>
      </c>
      <c r="B24" s="150">
        <v>20</v>
      </c>
      <c r="C24" s="150">
        <v>1244</v>
      </c>
      <c r="D24" s="150">
        <v>14868</v>
      </c>
      <c r="E24" s="150">
        <v>708</v>
      </c>
      <c r="F24" s="151">
        <v>11.95</v>
      </c>
      <c r="G24" s="3"/>
      <c r="H24" s="3"/>
      <c r="I24" s="3"/>
      <c r="J24" s="3"/>
      <c r="K24" s="2"/>
      <c r="L24" s="2"/>
      <c r="M24" s="34"/>
      <c r="N24" s="2"/>
    </row>
    <row r="25" spans="1:14" ht="12.75">
      <c r="A25" s="133" t="s">
        <v>128</v>
      </c>
      <c r="B25" s="150">
        <v>22</v>
      </c>
      <c r="C25" s="150">
        <v>2938</v>
      </c>
      <c r="D25" s="150">
        <v>29339</v>
      </c>
      <c r="E25" s="150">
        <v>1334</v>
      </c>
      <c r="F25" s="151">
        <v>9.99</v>
      </c>
      <c r="G25" s="3"/>
      <c r="H25" s="3"/>
      <c r="I25" s="3"/>
      <c r="J25" s="3"/>
      <c r="K25" s="2"/>
      <c r="L25" s="2"/>
      <c r="M25" s="34"/>
      <c r="N25" s="2"/>
    </row>
    <row r="26" spans="1:14" ht="12.75">
      <c r="A26" s="156" t="s">
        <v>248</v>
      </c>
      <c r="B26" s="157">
        <v>20</v>
      </c>
      <c r="C26" s="157">
        <v>1676</v>
      </c>
      <c r="D26" s="157">
        <v>15810</v>
      </c>
      <c r="E26" s="157">
        <v>832</v>
      </c>
      <c r="F26" s="158">
        <v>9.43</v>
      </c>
      <c r="G26" s="159"/>
      <c r="H26" s="159"/>
      <c r="I26" s="159"/>
      <c r="J26" s="159"/>
      <c r="K26" s="2"/>
      <c r="L26" s="2"/>
      <c r="M26" s="34"/>
      <c r="N26" s="2"/>
    </row>
    <row r="27" spans="1:14" ht="12.75">
      <c r="A27" s="133" t="s">
        <v>163</v>
      </c>
      <c r="B27" s="150">
        <v>21</v>
      </c>
      <c r="C27" s="150">
        <v>2336</v>
      </c>
      <c r="D27" s="150">
        <v>23396</v>
      </c>
      <c r="E27" s="150">
        <v>1114</v>
      </c>
      <c r="F27" s="151">
        <v>10.02</v>
      </c>
      <c r="G27" s="3"/>
      <c r="H27" s="3"/>
      <c r="I27" s="3"/>
      <c r="J27" s="3"/>
      <c r="K27" s="2"/>
      <c r="L27" s="2"/>
      <c r="M27" s="34"/>
      <c r="N27" s="2"/>
    </row>
    <row r="28" spans="1:14" ht="12.75">
      <c r="A28" s="133" t="s">
        <v>131</v>
      </c>
      <c r="B28" s="150">
        <v>22</v>
      </c>
      <c r="C28" s="150">
        <v>2341</v>
      </c>
      <c r="D28" s="150">
        <v>23561</v>
      </c>
      <c r="E28" s="150">
        <v>1071</v>
      </c>
      <c r="F28" s="151">
        <v>10.06</v>
      </c>
      <c r="G28" s="3"/>
      <c r="H28" s="3"/>
      <c r="I28" s="3"/>
      <c r="J28" s="3"/>
      <c r="K28" s="2"/>
      <c r="L28" s="2"/>
      <c r="M28" s="34"/>
      <c r="N28" s="2"/>
    </row>
    <row r="29" spans="1:14" ht="12.75">
      <c r="A29" s="133" t="s">
        <v>132</v>
      </c>
      <c r="B29" s="150">
        <v>21</v>
      </c>
      <c r="C29" s="150">
        <v>1169</v>
      </c>
      <c r="D29" s="150">
        <v>12710</v>
      </c>
      <c r="E29" s="150">
        <v>605</v>
      </c>
      <c r="F29" s="151">
        <v>10.87</v>
      </c>
      <c r="G29" s="3"/>
      <c r="H29" s="3"/>
      <c r="I29" s="3"/>
      <c r="J29" s="3"/>
      <c r="K29" s="2"/>
      <c r="L29" s="2"/>
      <c r="M29" s="34"/>
      <c r="N29" s="2"/>
    </row>
    <row r="30" spans="1:14" ht="12.75">
      <c r="A30" s="133" t="s">
        <v>164</v>
      </c>
      <c r="B30" s="150">
        <v>23</v>
      </c>
      <c r="C30" s="150">
        <v>950</v>
      </c>
      <c r="D30" s="150">
        <v>11790</v>
      </c>
      <c r="E30" s="150">
        <v>536</v>
      </c>
      <c r="F30" s="151">
        <v>12.41</v>
      </c>
      <c r="G30" s="3"/>
      <c r="H30" s="3"/>
      <c r="I30" s="3"/>
      <c r="J30" s="3"/>
      <c r="K30" s="2"/>
      <c r="L30" s="2"/>
      <c r="M30" s="34"/>
      <c r="N30" s="2"/>
    </row>
    <row r="31" spans="1:14" s="122" customFormat="1" ht="12.75">
      <c r="A31" s="140" t="s">
        <v>134</v>
      </c>
      <c r="B31" s="132">
        <v>22</v>
      </c>
      <c r="C31" s="132">
        <v>1755</v>
      </c>
      <c r="D31" s="132">
        <v>17986</v>
      </c>
      <c r="E31" s="132">
        <v>818</v>
      </c>
      <c r="F31" s="151">
        <v>10.25</v>
      </c>
      <c r="G31" s="70"/>
      <c r="H31" s="70"/>
      <c r="I31" s="70"/>
      <c r="J31" s="70"/>
      <c r="K31" s="38"/>
      <c r="L31" s="38"/>
      <c r="M31" s="153"/>
      <c r="N31" s="38"/>
    </row>
    <row r="32" spans="1:14" ht="12.75">
      <c r="A32" s="133" t="s">
        <v>135</v>
      </c>
      <c r="B32" s="132">
        <v>18</v>
      </c>
      <c r="C32" s="132">
        <v>1962</v>
      </c>
      <c r="D32" s="132">
        <v>23184</v>
      </c>
      <c r="E32" s="132">
        <v>1364</v>
      </c>
      <c r="F32" s="151">
        <v>11.82</v>
      </c>
      <c r="G32" s="3"/>
      <c r="H32" s="3"/>
      <c r="I32" s="3"/>
      <c r="J32" s="3"/>
      <c r="K32" s="2"/>
      <c r="L32" s="2"/>
      <c r="M32" s="34"/>
      <c r="N32" s="2"/>
    </row>
    <row r="33" spans="1:14" ht="12.75">
      <c r="A33" s="130" t="s">
        <v>63</v>
      </c>
      <c r="B33" s="139">
        <v>251</v>
      </c>
      <c r="C33" s="139">
        <v>61891</v>
      </c>
      <c r="D33" s="139">
        <v>475524</v>
      </c>
      <c r="E33" s="139">
        <v>1755</v>
      </c>
      <c r="F33" s="155">
        <v>7.68</v>
      </c>
      <c r="G33" s="142"/>
      <c r="H33" s="142"/>
      <c r="I33" s="142"/>
      <c r="J33" s="3"/>
      <c r="K33" s="2"/>
      <c r="L33" s="2"/>
      <c r="M33" s="34"/>
      <c r="N33" s="2"/>
    </row>
    <row r="34" spans="1:14" ht="12.75">
      <c r="A34" s="149" t="s">
        <v>64</v>
      </c>
      <c r="B34" s="137">
        <v>253</v>
      </c>
      <c r="C34" s="145">
        <v>124308</v>
      </c>
      <c r="D34" s="145">
        <v>887294</v>
      </c>
      <c r="E34" s="145">
        <v>3039</v>
      </c>
      <c r="F34" s="155">
        <v>7.14</v>
      </c>
      <c r="G34" s="3"/>
      <c r="H34" s="3"/>
      <c r="I34" s="3"/>
      <c r="J34" s="3"/>
      <c r="K34" s="2"/>
      <c r="L34" s="2"/>
      <c r="M34" s="34"/>
      <c r="N34" s="2"/>
    </row>
    <row r="35" spans="1:14" ht="12.75">
      <c r="A35" s="43" t="s">
        <v>65</v>
      </c>
      <c r="B35" s="45">
        <v>254</v>
      </c>
      <c r="C35" s="46">
        <v>189523</v>
      </c>
      <c r="D35" s="45">
        <v>1316096</v>
      </c>
      <c r="E35" s="45">
        <v>4477</v>
      </c>
      <c r="F35" s="160">
        <v>6.94</v>
      </c>
      <c r="G35" s="161"/>
      <c r="H35" s="36"/>
      <c r="I35" s="36"/>
      <c r="J35" s="36"/>
      <c r="K35" s="36"/>
      <c r="L35" s="36"/>
      <c r="M35" s="34"/>
      <c r="N35" s="3"/>
    </row>
    <row r="36" spans="1:14" ht="12.75">
      <c r="A36" s="141" t="s">
        <v>66</v>
      </c>
      <c r="B36" s="162">
        <v>251</v>
      </c>
      <c r="C36" s="46">
        <v>167778</v>
      </c>
      <c r="D36" s="45">
        <v>1068701</v>
      </c>
      <c r="E36" s="45">
        <v>3598</v>
      </c>
      <c r="F36" s="160">
        <v>6.37</v>
      </c>
      <c r="G36" s="10"/>
      <c r="H36" s="10"/>
      <c r="I36" s="10"/>
      <c r="J36" s="10"/>
      <c r="K36" s="10"/>
      <c r="L36" s="10"/>
      <c r="M36" s="34"/>
      <c r="N36" s="2"/>
    </row>
    <row r="37" spans="1:14" ht="12.75">
      <c r="A37" s="43" t="s">
        <v>67</v>
      </c>
      <c r="B37" s="143">
        <v>247</v>
      </c>
      <c r="C37" s="1">
        <v>144851</v>
      </c>
      <c r="D37" s="1">
        <v>947191</v>
      </c>
      <c r="E37" s="1">
        <v>3278</v>
      </c>
      <c r="F37" s="163">
        <v>6.54</v>
      </c>
      <c r="G37" s="10"/>
      <c r="H37" s="10"/>
      <c r="I37" s="10"/>
      <c r="J37" s="10"/>
      <c r="K37" s="10"/>
      <c r="L37" s="10"/>
      <c r="M37" s="34"/>
      <c r="N37" s="2"/>
    </row>
    <row r="38" spans="1:14" ht="12.75">
      <c r="A38" s="43" t="s">
        <v>137</v>
      </c>
      <c r="B38" s="143">
        <v>251</v>
      </c>
      <c r="C38" s="1">
        <v>64470</v>
      </c>
      <c r="D38" s="1">
        <v>428582</v>
      </c>
      <c r="E38" s="1">
        <v>1483</v>
      </c>
      <c r="F38" s="163">
        <v>6.65</v>
      </c>
      <c r="G38" s="10"/>
      <c r="H38" s="10"/>
      <c r="I38" s="10"/>
      <c r="J38" s="10"/>
      <c r="K38" s="10"/>
      <c r="L38" s="10"/>
      <c r="M38" s="34"/>
      <c r="N38" s="2"/>
    </row>
    <row r="39" spans="1:14" ht="12.75">
      <c r="A39" s="43" t="s">
        <v>10</v>
      </c>
      <c r="B39" s="143">
        <v>254</v>
      </c>
      <c r="C39" s="1">
        <v>46987</v>
      </c>
      <c r="D39" s="1">
        <v>304216</v>
      </c>
      <c r="E39" s="1">
        <v>1035</v>
      </c>
      <c r="F39" s="163">
        <v>6.47</v>
      </c>
      <c r="G39" s="10"/>
      <c r="H39" s="10"/>
      <c r="I39" s="10"/>
      <c r="J39" s="10"/>
      <c r="K39" s="10"/>
      <c r="L39" s="10"/>
      <c r="M39" s="34"/>
      <c r="N39" s="2"/>
    </row>
    <row r="40" spans="1:14" ht="12.75">
      <c r="A40" s="43" t="s">
        <v>138</v>
      </c>
      <c r="B40" s="143">
        <v>251</v>
      </c>
      <c r="C40" s="1">
        <v>16092</v>
      </c>
      <c r="D40" s="1">
        <v>105469</v>
      </c>
      <c r="E40" s="1">
        <v>365</v>
      </c>
      <c r="F40" s="163">
        <v>6.55</v>
      </c>
      <c r="G40" s="10"/>
      <c r="H40" s="10"/>
      <c r="I40" s="10"/>
      <c r="J40" s="10"/>
      <c r="K40" s="10"/>
      <c r="L40" s="10"/>
      <c r="M40" s="34"/>
      <c r="N40" s="2"/>
    </row>
    <row r="41" spans="1:14" ht="12.75">
      <c r="A41" s="43" t="s">
        <v>139</v>
      </c>
      <c r="B41" s="143">
        <v>244</v>
      </c>
      <c r="C41" s="1">
        <v>16821</v>
      </c>
      <c r="D41" s="1">
        <v>111263</v>
      </c>
      <c r="E41" s="1">
        <v>385</v>
      </c>
      <c r="F41" s="163">
        <v>6.61</v>
      </c>
      <c r="G41" s="10"/>
      <c r="H41" s="10"/>
      <c r="I41" s="10"/>
      <c r="J41" s="10"/>
      <c r="K41" s="10"/>
      <c r="L41" s="10"/>
      <c r="M41" s="34"/>
      <c r="N41" s="2"/>
    </row>
    <row r="42" spans="1:14" ht="12.75">
      <c r="A42" s="43" t="s">
        <v>140</v>
      </c>
      <c r="B42" s="143">
        <v>250</v>
      </c>
      <c r="C42" s="1">
        <v>7804</v>
      </c>
      <c r="D42" s="1">
        <v>42278</v>
      </c>
      <c r="E42" s="1">
        <v>145</v>
      </c>
      <c r="F42" s="163">
        <v>5.42</v>
      </c>
      <c r="G42" s="10"/>
      <c r="H42" s="10"/>
      <c r="I42" s="10"/>
      <c r="J42" s="10"/>
      <c r="K42" s="10"/>
      <c r="L42" s="10"/>
      <c r="M42" s="34"/>
      <c r="N42" s="2"/>
    </row>
    <row r="43" spans="1:14" ht="12.75">
      <c r="A43" s="43" t="s">
        <v>141</v>
      </c>
      <c r="B43" s="143">
        <v>246</v>
      </c>
      <c r="C43" s="1">
        <v>2991</v>
      </c>
      <c r="D43" s="1">
        <v>11868</v>
      </c>
      <c r="E43" s="1">
        <v>41</v>
      </c>
      <c r="F43" s="163">
        <v>3.97</v>
      </c>
      <c r="G43" s="10"/>
      <c r="H43" s="10"/>
      <c r="I43" s="10"/>
      <c r="J43" s="10"/>
      <c r="K43" s="10"/>
      <c r="L43" s="10"/>
      <c r="M43" s="34"/>
      <c r="N43" s="2"/>
    </row>
    <row r="44" spans="1:14" ht="12.75">
      <c r="A44" s="43" t="s">
        <v>249</v>
      </c>
      <c r="B44" s="147">
        <v>193.74285714285713</v>
      </c>
      <c r="C44" s="126">
        <v>1021</v>
      </c>
      <c r="D44" s="126">
        <v>6781</v>
      </c>
      <c r="E44" s="126">
        <v>35</v>
      </c>
      <c r="F44" s="164">
        <v>6.64</v>
      </c>
      <c r="G44" s="10"/>
      <c r="H44" s="10"/>
      <c r="I44" s="10"/>
      <c r="J44" s="10"/>
      <c r="K44" s="10"/>
      <c r="L44" s="10"/>
      <c r="M44" s="34"/>
      <c r="N44" s="2"/>
    </row>
    <row r="45" spans="1:14" ht="12.75">
      <c r="A45" s="165" t="s">
        <v>250</v>
      </c>
      <c r="B45" s="19"/>
      <c r="C45" s="19"/>
      <c r="D45" s="19"/>
      <c r="E45" s="19"/>
      <c r="F45" s="19"/>
      <c r="G45" s="2"/>
      <c r="H45" s="2"/>
      <c r="I45" s="2"/>
      <c r="J45" s="2"/>
      <c r="K45" s="2"/>
      <c r="L45" s="2"/>
      <c r="M45" s="34"/>
      <c r="N45" s="2"/>
    </row>
    <row r="48" ht="12.75">
      <c r="A48" s="438" t="s">
        <v>645</v>
      </c>
    </row>
  </sheetData>
  <hyperlinks>
    <hyperlink ref="F41" location="'Options time series-NSE '!A1" display="Nifty Options"/>
    <hyperlink ref="F39" location="'Options time series-NSE '!A1" display="Stock Futures"/>
    <hyperlink ref="F43" location="'Options time series-NSE '!A1" display="Nifty Futures"/>
    <hyperlink ref="F37" location="'Options time series-NSE '!A1" display="Stock Options"/>
    <hyperlink ref="IV40" location="'Options time series-NSE '!A1" display="Nifty Options"/>
    <hyperlink ref="IV38" location="'Options time series-NSE '!A1" display="Stock Futures"/>
    <hyperlink ref="IV42" location="'Options time series-NSE '!A1" display="Nifty Futures"/>
    <hyperlink ref="IV44" location="'Options time series-BSE '!A1" display="Stock Options"/>
    <hyperlink ref="IV1" location="'Options time series-NSE '!A1" display="Stock Options"/>
    <hyperlink ref="IV2" location="'Options time series-NSE '!A1" display="Stock Futures"/>
    <hyperlink ref="IV36" location="'Options time series-NSE '!A1" display="Stock Options"/>
    <hyperlink ref="A48" location="Index!A1" display="Back"/>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EPWRF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S L SHETTY</dc:creator>
  <cp:keywords/>
  <dc:description/>
  <cp:lastModifiedBy>Dr. S. L. Shetty</cp:lastModifiedBy>
  <cp:lastPrinted>2008-05-08T09:45:49Z</cp:lastPrinted>
  <dcterms:created xsi:type="dcterms:W3CDTF">2007-09-24T07:00:23Z</dcterms:created>
  <dcterms:modified xsi:type="dcterms:W3CDTF">2008-06-04T13:40:49Z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