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 yWindow="45" windowWidth="9720" windowHeight="6135" tabRatio="599" activeTab="0"/>
  </bookViews>
  <sheets>
    <sheet name="Index" sheetId="1" r:id="rId1"/>
    <sheet name="Table-13a" sheetId="2" r:id="rId2"/>
    <sheet name="Table-13b" sheetId="3" r:id="rId3"/>
    <sheet name="Table-13c" sheetId="4" r:id="rId4"/>
    <sheet name="Table-13d" sheetId="5" r:id="rId5"/>
    <sheet name="Table-13e" sheetId="6" r:id="rId6"/>
    <sheet name="Table-13f" sheetId="7" r:id="rId7"/>
    <sheet name="Table-13g" sheetId="8" r:id="rId8"/>
    <sheet name="Table-13h" sheetId="9" r:id="rId9"/>
    <sheet name="Table-13i" sheetId="10" r:id="rId10"/>
    <sheet name="Table-13j" sheetId="11" r:id="rId11"/>
    <sheet name="Table-13k" sheetId="12" r:id="rId12"/>
    <sheet name="Table-13l" sheetId="13" r:id="rId13"/>
    <sheet name="Table-13m" sheetId="14" r:id="rId14"/>
    <sheet name="Table-13n" sheetId="15" r:id="rId15"/>
    <sheet name="Table-13o" sheetId="16" r:id="rId16"/>
    <sheet name="Table-13p" sheetId="17" r:id="rId17"/>
    <sheet name="Table-13q" sheetId="18" r:id="rId18"/>
    <sheet name="Table-13r" sheetId="19" r:id="rId19"/>
  </sheets>
  <definedNames/>
  <calcPr fullCalcOnLoad="1"/>
</workbook>
</file>

<file path=xl/sharedStrings.xml><?xml version="1.0" encoding="utf-8"?>
<sst xmlns="http://schemas.openxmlformats.org/spreadsheetml/2006/main" count="2056" uniqueCount="632">
  <si>
    <t>(a) Mobilisation of Resources from the Primary Market (Institution-Wise)</t>
  </si>
  <si>
    <t>Table 13 : Capital Market</t>
  </si>
  <si>
    <t>Item</t>
  </si>
  <si>
    <t>2006-07(P)</t>
  </si>
  <si>
    <t>2005-06(P)</t>
  </si>
  <si>
    <t>2004-05(P)</t>
  </si>
  <si>
    <t>2003-04(P)</t>
  </si>
  <si>
    <t xml:space="preserve">         2002-03 (P)</t>
  </si>
  <si>
    <t xml:space="preserve">             2001-02 </t>
  </si>
  <si>
    <t xml:space="preserve"> 2000-01</t>
  </si>
  <si>
    <t>1999-00</t>
  </si>
  <si>
    <t>No. of</t>
  </si>
  <si>
    <t>Amount</t>
  </si>
  <si>
    <t>issues</t>
  </si>
  <si>
    <t>(Rs.crore)</t>
  </si>
  <si>
    <t>A. Prospectus and Rights</t>
  </si>
  <si>
    <t xml:space="preserve">   1. Private Sector (a+b)</t>
  </si>
  <si>
    <t>(-5.1)</t>
  </si>
  <si>
    <t xml:space="preserve">         a. Financial</t>
  </si>
  <si>
    <t xml:space="preserve">         b. Non-financial</t>
  </si>
  <si>
    <t xml:space="preserve">   2. Public Sector (a+b)</t>
  </si>
  <si>
    <t>(-42.3)</t>
  </si>
  <si>
    <t xml:space="preserve">         a. Public Sector Undertakings</t>
  </si>
  <si>
    <t>-</t>
  </si>
  <si>
    <t xml:space="preserve">         b. Government Companies</t>
  </si>
  <si>
    <t xml:space="preserve">         c. Banks/Financial Institutions</t>
  </si>
  <si>
    <t xml:space="preserve">   3. Sub Total (1+2)</t>
  </si>
  <si>
    <t>(-17.4)</t>
  </si>
  <si>
    <t>B. Private Placement</t>
  </si>
  <si>
    <t xml:space="preserve">   1. Private Sector </t>
  </si>
  <si>
    <t xml:space="preserve">       a. Financial</t>
  </si>
  <si>
    <t xml:space="preserve">       b. Non-financial</t>
  </si>
  <si>
    <t xml:space="preserve">   2. Public Sector </t>
  </si>
  <si>
    <t xml:space="preserve">        a. Financial</t>
  </si>
  <si>
    <t xml:space="preserve">        b. Non-financial</t>
  </si>
  <si>
    <t xml:space="preserve">   3. Sub-Total (1+2)</t>
  </si>
  <si>
    <t>C. Total (A+B)</t>
  </si>
  <si>
    <t>Memo Item: Euro Issues</t>
  </si>
  <si>
    <t xml:space="preserve"> Note :These data from RBI sources differ some what from those from the SEBI sources presented in Tables.15(c) ,15(d),15(e),15(f)</t>
  </si>
  <si>
    <t xml:space="preserve">              Figures in brackets are percentage variations over the comparable period of the previous year.</t>
  </si>
  <si>
    <t>(-) : Negligible    (. . . ) : Not available</t>
  </si>
  <si>
    <t>Source: RBI Annual Report (Various issues)</t>
  </si>
  <si>
    <t>(b) : New Capital Issues by Non-Government Public Limited Companies</t>
  </si>
  <si>
    <t>Security &amp; type of Issue</t>
  </si>
  <si>
    <t>2006-07</t>
  </si>
  <si>
    <t>2005-06</t>
  </si>
  <si>
    <t>2004-05</t>
  </si>
  <si>
    <t>2003-04</t>
  </si>
  <si>
    <t>2002-03</t>
  </si>
  <si>
    <t>2001-02</t>
  </si>
  <si>
    <t>2007-08</t>
  </si>
  <si>
    <t>No.of</t>
  </si>
  <si>
    <t>Issues</t>
  </si>
  <si>
    <t>(1)</t>
  </si>
  <si>
    <t>(2)</t>
  </si>
  <si>
    <t>(3)</t>
  </si>
  <si>
    <t>(4)</t>
  </si>
  <si>
    <t>(5)</t>
  </si>
  <si>
    <t>Equity Shares</t>
  </si>
  <si>
    <t>(391.3)</t>
  </si>
  <si>
    <t xml:space="preserve">      Prospectus</t>
  </si>
  <si>
    <t>(9)</t>
  </si>
  <si>
    <t>(1087.4)</t>
  </si>
  <si>
    <t>(201.0)</t>
  </si>
  <si>
    <t xml:space="preserve">      Rights</t>
  </si>
  <si>
    <t>(190.3)</t>
  </si>
  <si>
    <t>Preference Shares</t>
  </si>
  <si>
    <t>Debentures</t>
  </si>
  <si>
    <t xml:space="preserve">     Prospectus</t>
  </si>
  <si>
    <r>
      <t xml:space="preserve">     Rights </t>
    </r>
    <r>
      <rPr>
        <i/>
        <sz val="10"/>
        <color indexed="8"/>
        <rFont val="Arial"/>
        <family val="2"/>
      </rPr>
      <t>of which</t>
    </r>
  </si>
  <si>
    <t xml:space="preserve">  Convertible</t>
  </si>
  <si>
    <t xml:space="preserve">     Rights</t>
  </si>
  <si>
    <t xml:space="preserve">  Non-convertible</t>
  </si>
  <si>
    <t>Bonds</t>
  </si>
  <si>
    <t>Total</t>
  </si>
  <si>
    <t xml:space="preserve">  Note :  I.Figure in brackets indicate data in respect of premium on capital issues which are included in respective totals.</t>
  </si>
  <si>
    <t>Source: Reserve Bank of India Bulletins</t>
  </si>
  <si>
    <t xml:space="preserve"> (c): Capital Raised: Instrument-Wise</t>
  </si>
  <si>
    <t>( Rs.crore)</t>
  </si>
  <si>
    <t>Year/ Month</t>
  </si>
  <si>
    <t>Instrument Wise</t>
  </si>
  <si>
    <t>Equities</t>
  </si>
  <si>
    <t>CCPS</t>
  </si>
  <si>
    <t>Others</t>
  </si>
  <si>
    <t>At Par</t>
  </si>
  <si>
    <t>At Premium</t>
  </si>
  <si>
    <t>Number</t>
  </si>
  <si>
    <t>January-08</t>
  </si>
  <si>
    <t>December-07</t>
  </si>
  <si>
    <t>November-07</t>
  </si>
  <si>
    <t>October-07</t>
  </si>
  <si>
    <t>September-07</t>
  </si>
  <si>
    <t>August-07</t>
  </si>
  <si>
    <t>July-07</t>
  </si>
  <si>
    <t>June-07</t>
  </si>
  <si>
    <t>May-07</t>
  </si>
  <si>
    <t>April-07</t>
  </si>
  <si>
    <t>March-07</t>
  </si>
  <si>
    <t>February-07</t>
  </si>
  <si>
    <t>January-07</t>
  </si>
  <si>
    <t>December-06</t>
  </si>
  <si>
    <t>November-06</t>
  </si>
  <si>
    <t>October-06</t>
  </si>
  <si>
    <t>August-06</t>
  </si>
  <si>
    <t>July-06</t>
  </si>
  <si>
    <t>May-06</t>
  </si>
  <si>
    <t>April-06</t>
  </si>
  <si>
    <t>2005-06$</t>
  </si>
  <si>
    <t>2000-01</t>
  </si>
  <si>
    <t>1998-99</t>
  </si>
  <si>
    <t>1997-98</t>
  </si>
  <si>
    <t>1996-97</t>
  </si>
  <si>
    <t>1995-96</t>
  </si>
  <si>
    <t>1994-95</t>
  </si>
  <si>
    <t>1993-94</t>
  </si>
  <si>
    <t>Note: Instrument-wise break up may not tally to total number of issues, as for one issue there could be more than one instruments.</t>
  </si>
  <si>
    <t xml:space="preserve"> (d): Capital Raised: Category- Wise, Issuer Type and Sector- Wise </t>
  </si>
  <si>
    <t>Category- Wise</t>
  </si>
  <si>
    <t>Issuer Type</t>
  </si>
  <si>
    <t>Sector-Wise</t>
  </si>
  <si>
    <t>Public</t>
  </si>
  <si>
    <t>Rights</t>
  </si>
  <si>
    <t>Listed</t>
  </si>
  <si>
    <t>IPOs</t>
  </si>
  <si>
    <t>Private*</t>
  </si>
  <si>
    <t>September-06</t>
  </si>
  <si>
    <t>June-06</t>
  </si>
  <si>
    <t>na</t>
  </si>
  <si>
    <t xml:space="preserve">         * Joint sector issues, if any, have been clubbed with private sector for the respective period.</t>
  </si>
  <si>
    <t xml:space="preserve"> (e): Capital Raised: Region-Wise </t>
  </si>
  <si>
    <t>Region- Wise</t>
  </si>
  <si>
    <t>Northern</t>
  </si>
  <si>
    <t>Eastern</t>
  </si>
  <si>
    <t>Western</t>
  </si>
  <si>
    <t>Southern</t>
  </si>
  <si>
    <t>Note: Blank means not available</t>
  </si>
  <si>
    <t xml:space="preserve"> (f): Capital Raised:Industry-Wise Classification</t>
  </si>
  <si>
    <t>Industry</t>
  </si>
  <si>
    <t>Banking/FIs</t>
  </si>
  <si>
    <t>Cement and Construction</t>
  </si>
  <si>
    <t>Chemical</t>
  </si>
  <si>
    <t>Electronics</t>
  </si>
  <si>
    <t>Engineering</t>
  </si>
  <si>
    <t>Entertainment</t>
  </si>
  <si>
    <t>Finance</t>
  </si>
  <si>
    <t>Food Processing</t>
  </si>
  <si>
    <t>Health Care</t>
  </si>
  <si>
    <t>IT</t>
  </si>
  <si>
    <t>Paper &amp; Pulp</t>
  </si>
  <si>
    <t>Plastic</t>
  </si>
  <si>
    <t>Power</t>
  </si>
  <si>
    <t>Printing</t>
  </si>
  <si>
    <t>Telecommunication</t>
  </si>
  <si>
    <t>Textile</t>
  </si>
  <si>
    <t xml:space="preserve"> (g) : Business Growth of Capital Market Segment of National Stock Exchange</t>
  </si>
  <si>
    <t>Month/Year</t>
  </si>
  <si>
    <t xml:space="preserve">No. of </t>
  </si>
  <si>
    <t>Traded</t>
  </si>
  <si>
    <t>Turnover</t>
  </si>
  <si>
    <t xml:space="preserve">Average </t>
  </si>
  <si>
    <t>Demat</t>
  </si>
  <si>
    <t>Market</t>
  </si>
  <si>
    <t>companies</t>
  </si>
  <si>
    <t>trading</t>
  </si>
  <si>
    <t>companies/</t>
  </si>
  <si>
    <t>trades</t>
  </si>
  <si>
    <t>quantity</t>
  </si>
  <si>
    <t>(Rs crore)</t>
  </si>
  <si>
    <t>daily</t>
  </si>
  <si>
    <t>trade</t>
  </si>
  <si>
    <t>securities</t>
  </si>
  <si>
    <t>turnover</t>
  </si>
  <si>
    <t>capitalisation</t>
  </si>
  <si>
    <t>listed *</t>
  </si>
  <si>
    <t>permitted to</t>
  </si>
  <si>
    <t>available</t>
  </si>
  <si>
    <t>days</t>
  </si>
  <si>
    <t>(million)</t>
  </si>
  <si>
    <t>size</t>
  </si>
  <si>
    <t>traded</t>
  </si>
  <si>
    <t>(Rs crore) *</t>
  </si>
  <si>
    <t>trade $</t>
  </si>
  <si>
    <t>for trading*@</t>
  </si>
  <si>
    <t>(Rs)</t>
  </si>
  <si>
    <t>February-08</t>
  </si>
  <si>
    <t xml:space="preserve"> 2001-02</t>
  </si>
  <si>
    <t xml:space="preserve"> 1999-00</t>
  </si>
  <si>
    <t xml:space="preserve"> 1998-99</t>
  </si>
  <si>
    <t xml:space="preserve"> 1997-98</t>
  </si>
  <si>
    <t xml:space="preserve"> 1996-97</t>
  </si>
  <si>
    <t xml:space="preserve"> 1995-96</t>
  </si>
  <si>
    <t>Nov 94-Mar 95</t>
  </si>
  <si>
    <t xml:space="preserve"> * : At the end of the period,         na : Not available</t>
  </si>
  <si>
    <t xml:space="preserve"> @ : Excludes suspended securities</t>
  </si>
  <si>
    <t xml:space="preserve">       $  Permitted to trade are those securities not listed in the NSE</t>
  </si>
  <si>
    <t>Source: SEBI Bulletin; NSE News</t>
  </si>
  <si>
    <t>With effect from April 2005 number of securities traded are provided instead of number of companies</t>
  </si>
  <si>
    <t>(h) : Business Growth on the Wholesale Debt Segment of NSE</t>
  </si>
  <si>
    <t>Month / Year</t>
  </si>
  <si>
    <t>Number of</t>
  </si>
  <si>
    <t>Average daily</t>
  </si>
  <si>
    <t xml:space="preserve"> (Rs. Crore)</t>
  </si>
  <si>
    <t>trade size</t>
  </si>
  <si>
    <t>(6)</t>
  </si>
  <si>
    <t>Februay-08</t>
  </si>
  <si>
    <t>Jun 94- Mar 95</t>
  </si>
  <si>
    <t>Source : NSE News (Various issues)</t>
  </si>
  <si>
    <t>(i) : Settlement Statistics of NSE</t>
  </si>
  <si>
    <t xml:space="preserve">                                                                                                                                                                                                                                                               </t>
  </si>
  <si>
    <t>No.of trades</t>
  </si>
  <si>
    <t>Quantity of</t>
  </si>
  <si>
    <t>Per cent of</t>
  </si>
  <si>
    <t>Total turnover</t>
  </si>
  <si>
    <t>Value of</t>
  </si>
  <si>
    <t>Percentage</t>
  </si>
  <si>
    <t>Delivered</t>
  </si>
  <si>
    <t xml:space="preserve">Per cent of </t>
  </si>
  <si>
    <t>Short delivery</t>
  </si>
  <si>
    <t>Per cent</t>
  </si>
  <si>
    <t>Funds</t>
  </si>
  <si>
    <t xml:space="preserve"> (million)</t>
  </si>
  <si>
    <t>Shares</t>
  </si>
  <si>
    <t>delivered</t>
  </si>
  <si>
    <t xml:space="preserve"> (Rs. crore)</t>
  </si>
  <si>
    <t>of delivered</t>
  </si>
  <si>
    <t>quantity in</t>
  </si>
  <si>
    <t>demat deliver-</t>
  </si>
  <si>
    <t>Value</t>
  </si>
  <si>
    <t>demat</t>
  </si>
  <si>
    <t xml:space="preserve"> (auctioned</t>
  </si>
  <si>
    <t>of short</t>
  </si>
  <si>
    <t>Pay in</t>
  </si>
  <si>
    <t>to value of</t>
  </si>
  <si>
    <t>demat mode</t>
  </si>
  <si>
    <t>ed quantity to</t>
  </si>
  <si>
    <t xml:space="preserve"> Demat mode</t>
  </si>
  <si>
    <t>quantity)</t>
  </si>
  <si>
    <t>delivery to</t>
  </si>
  <si>
    <t>to traded</t>
  </si>
  <si>
    <t>shares</t>
  </si>
  <si>
    <t>total delivered</t>
  </si>
  <si>
    <t xml:space="preserve">value to total </t>
  </si>
  <si>
    <t>delivery</t>
  </si>
  <si>
    <t>delivered value</t>
  </si>
  <si>
    <t>(10)</t>
  </si>
  <si>
    <t>(11)</t>
  </si>
  <si>
    <t>(12)</t>
  </si>
  <si>
    <t>(13)</t>
  </si>
  <si>
    <t>(14)</t>
  </si>
  <si>
    <t>(15)</t>
  </si>
  <si>
    <t xml:space="preserve">Nov 94-Mar 95 </t>
  </si>
  <si>
    <t xml:space="preserve">(j) : Trade and Settlement Statistics of Bombay Stock Exchange </t>
  </si>
  <si>
    <t>Total deliveries</t>
  </si>
  <si>
    <t>Per cent of total turnover</t>
  </si>
  <si>
    <t>average daily</t>
  </si>
  <si>
    <t xml:space="preserve"> listed *</t>
  </si>
  <si>
    <t>(lakhs)</t>
  </si>
  <si>
    <t>(estimated)</t>
  </si>
  <si>
    <t>No.of shares</t>
  </si>
  <si>
    <t>(crore)</t>
  </si>
  <si>
    <t xml:space="preserve">(Rs crore) </t>
  </si>
  <si>
    <t xml:space="preserve"> (crore)</t>
  </si>
  <si>
    <t>Jun-07</t>
  </si>
  <si>
    <t>1993-92</t>
  </si>
  <si>
    <t>1992-93</t>
  </si>
  <si>
    <t xml:space="preserve">(k) : Investment by Foreign Institutional Investors in Secondary Market </t>
  </si>
  <si>
    <t>Month</t>
  </si>
  <si>
    <t xml:space="preserve">    FIIs purchases</t>
  </si>
  <si>
    <t>FIIs sales</t>
  </si>
  <si>
    <t xml:space="preserve">Net FIIs </t>
  </si>
  <si>
    <t>FIIs purchases</t>
  </si>
  <si>
    <t>registered</t>
  </si>
  <si>
    <t>in secondary</t>
  </si>
  <si>
    <t>investment in</t>
  </si>
  <si>
    <t xml:space="preserve">investment </t>
  </si>
  <si>
    <t>FIIs</t>
  </si>
  <si>
    <t>market in BSE</t>
  </si>
  <si>
    <t>secondary</t>
  </si>
  <si>
    <t>market</t>
  </si>
  <si>
    <t>market (Debt)</t>
  </si>
  <si>
    <t>market in</t>
  </si>
  <si>
    <t>(Equity)</t>
  </si>
  <si>
    <t>market (Equity)</t>
  </si>
  <si>
    <t>(All-India)</t>
  </si>
  <si>
    <t>BSE</t>
  </si>
  <si>
    <t>December-2007</t>
  </si>
  <si>
    <t xml:space="preserve">2006-07 </t>
  </si>
  <si>
    <t>Source : The BSE Stock Exchange Review (Various issues) (Mumbai)/ Key Statistics</t>
  </si>
  <si>
    <t xml:space="preserve">(l) : Growth of Derivatives Segment in National Stock Exchange </t>
  </si>
  <si>
    <t>Index Options</t>
  </si>
  <si>
    <t>Stock Options</t>
  </si>
  <si>
    <t>Index Futures</t>
  </si>
  <si>
    <t>Stock Futures</t>
  </si>
  <si>
    <t xml:space="preserve"> Interest Rate Futures</t>
  </si>
  <si>
    <t>Call</t>
  </si>
  <si>
    <t>Put</t>
  </si>
  <si>
    <t xml:space="preserve">Number of </t>
  </si>
  <si>
    <t>Notional</t>
  </si>
  <si>
    <t>contracts</t>
  </si>
  <si>
    <t xml:space="preserve"> 2000-01 (Jun-Mar)</t>
  </si>
  <si>
    <t>Notes :  NSE Index Futures, Stocks futures, Index Options and Stock Options were introduced in June 2000, November 2001, June 2001and July 2001 respectively.</t>
  </si>
  <si>
    <t xml:space="preserve">               Notional Turnover = (Strike price + Premium) * Quantity</t>
  </si>
  <si>
    <t>Source: SEBI Bulletin: Vol.3.Number 8 (August) and NSE news</t>
  </si>
  <si>
    <t xml:space="preserve">              (-) Means the period when Derivative trade was not operational.</t>
  </si>
  <si>
    <t xml:space="preserve">(m) : Growth of Derivatives Segment in Bombay Stock Exchange </t>
  </si>
  <si>
    <t>Sensex Futures Series</t>
  </si>
  <si>
    <t>Sensex Options Series</t>
  </si>
  <si>
    <t>Average</t>
  </si>
  <si>
    <t>value of</t>
  </si>
  <si>
    <t>Feb-08</t>
  </si>
  <si>
    <t>Dec-07</t>
  </si>
  <si>
    <t>Nov-07</t>
  </si>
  <si>
    <t>Oct-07</t>
  </si>
  <si>
    <t>Source: SEBI Bulletin: Vol.5.Number 1 (January) and Key Statistics BSE</t>
  </si>
  <si>
    <t>(n) : Resource Mobilisation by Mutual Funds - Category -wise</t>
  </si>
  <si>
    <t>(Net of Repurchases)</t>
  </si>
  <si>
    <t>(Rupees Crore)</t>
  </si>
  <si>
    <t>Year</t>
  </si>
  <si>
    <t>Bank</t>
  </si>
  <si>
    <t>FIs</t>
  </si>
  <si>
    <t>Sub-Total</t>
  </si>
  <si>
    <t>UTI</t>
  </si>
  <si>
    <t xml:space="preserve">Private </t>
  </si>
  <si>
    <t>Grand</t>
  </si>
  <si>
    <t>(April - March)</t>
  </si>
  <si>
    <t>Sponsored</t>
  </si>
  <si>
    <t>(2+3)</t>
  </si>
  <si>
    <t>(4+5)</t>
  </si>
  <si>
    <t>Sector MF</t>
  </si>
  <si>
    <t>-3043*</t>
  </si>
  <si>
    <t>1991-92</t>
  </si>
  <si>
    <t>1990-91</t>
  </si>
  <si>
    <t>1989-90</t>
  </si>
  <si>
    <t>1988-89</t>
  </si>
  <si>
    <t>1987-88</t>
  </si>
  <si>
    <t>1986-87</t>
  </si>
  <si>
    <t>*  Exclude re-investment sale.</t>
  </si>
  <si>
    <t xml:space="preserve"> (-) means not available</t>
  </si>
  <si>
    <t>Notes : Data exclude amount mobilised by off-shore funds and through roll-over schemes.</t>
  </si>
  <si>
    <t xml:space="preserve">(o) : Accretion of Funds with Mutual Funds : Details of Sales and Purchases </t>
  </si>
  <si>
    <t>Asset under</t>
  </si>
  <si>
    <t>management</t>
  </si>
  <si>
    <t>Sale</t>
  </si>
  <si>
    <t>Purchase</t>
  </si>
  <si>
    <t>Net</t>
  </si>
  <si>
    <t>31.03.2007</t>
  </si>
  <si>
    <t>A. UTI</t>
  </si>
  <si>
    <t>B. Bank sponsored</t>
  </si>
  <si>
    <t>C. Institution Sponsored</t>
  </si>
  <si>
    <t>D. Private Sector</t>
  </si>
  <si>
    <t xml:space="preserve">     i. Indian</t>
  </si>
  <si>
    <t xml:space="preserve">    ii. Foreign</t>
  </si>
  <si>
    <t xml:space="preserve">     iii. Joint ventures</t>
  </si>
  <si>
    <t xml:space="preserve">          predominently Indian</t>
  </si>
  <si>
    <t xml:space="preserve">     iv. Joint ventures</t>
  </si>
  <si>
    <r>
      <t xml:space="preserve">          predominently foreign</t>
    </r>
    <r>
      <rPr>
        <b/>
        <sz val="10"/>
        <rFont val="Arial"/>
        <family val="2"/>
      </rPr>
      <t>@</t>
    </r>
  </si>
  <si>
    <t>Grand Total (A+B+C+D)</t>
  </si>
  <si>
    <t>* Figures for corresponding period of last year include the figures of the erstwhile Unit Trust of India (undivided) and hence not strictly comparable.</t>
  </si>
  <si>
    <t>@ The number of funds have come down from 11 to 10 consequent to the take over of all schemes of Alliance Mutual Fund by Birla Sun Life Mutual Fund w.e.f September 24,2005.</t>
  </si>
  <si>
    <t>Data are provisional and hence subject to revision.</t>
  </si>
  <si>
    <t xml:space="preserve"> (p) : Resources Mobilised by Mutual Funds</t>
  </si>
  <si>
    <t>Private</t>
  </si>
  <si>
    <t>UTI*</t>
  </si>
  <si>
    <t>Grand Total</t>
  </si>
  <si>
    <t>Sector</t>
  </si>
  <si>
    <t>MFs</t>
  </si>
  <si>
    <t>Mobilisation of Funds</t>
  </si>
  <si>
    <t>Repurchase/ Redemption Amt.</t>
  </si>
  <si>
    <t>Net Inflow/Outflow (-ve) of funds</t>
  </si>
  <si>
    <t>Cumulative Position of Net Assets</t>
  </si>
  <si>
    <t xml:space="preserve">                                                                                                            </t>
  </si>
  <si>
    <t>Source : SEBI Site (www.sebi.gov.in)</t>
  </si>
  <si>
    <t>* : Since the division of UTI into UTI Mutual Fund (under SEBI purview) and UTI-I, UTI-I has provided data only up to January 03</t>
  </si>
  <si>
    <t xml:space="preserve">(q) : Equity Price Indices </t>
  </si>
  <si>
    <t>Indices</t>
  </si>
  <si>
    <t xml:space="preserve">Month </t>
  </si>
  <si>
    <t xml:space="preserve">Ago </t>
  </si>
  <si>
    <t>Trough</t>
  </si>
  <si>
    <t>Peak</t>
  </si>
  <si>
    <t>BSE Sensitive Index (1978-79=100)</t>
  </si>
  <si>
    <t>13072(15.9)</t>
  </si>
  <si>
    <t>11280(73.7)</t>
  </si>
  <si>
    <t>6493(16.1)</t>
  </si>
  <si>
    <t>5591(83.4)</t>
  </si>
  <si>
    <t>3049(-12.1)</t>
  </si>
  <si>
    <t>BSE-100 (1983-84=100)</t>
  </si>
  <si>
    <t>6587(11.6)</t>
  </si>
  <si>
    <t>5904(69.6)</t>
  </si>
  <si>
    <t>3482(17.4)</t>
  </si>
  <si>
    <t>2966(97.7)</t>
  </si>
  <si>
    <t>1501(-12.6)</t>
  </si>
  <si>
    <t>BSE-200 (1989-90=100)</t>
  </si>
  <si>
    <t>1557(10.2)</t>
  </si>
  <si>
    <t>1413(62.8)</t>
  </si>
  <si>
    <t>868(18.3)</t>
  </si>
  <si>
    <t>734(104.3)</t>
  </si>
  <si>
    <t>359(-8.8)</t>
  </si>
  <si>
    <t>S&amp;P CNX Nifty (Nov 3,1995=1000)</t>
  </si>
  <si>
    <t>3403(67.1)</t>
  </si>
  <si>
    <t>2036(14.9)</t>
  </si>
  <si>
    <t>1772(81.1)</t>
  </si>
  <si>
    <t>978(-13.4)</t>
  </si>
  <si>
    <t>Skindia GDR Index (Jan 2, 1995=1000)</t>
  </si>
  <si>
    <t>2230(27.5)</t>
  </si>
  <si>
    <t>1749(49.4)</t>
  </si>
  <si>
    <t>1170(16.8)</t>
  </si>
  <si>
    <t>1002(101.9)</t>
  </si>
  <si>
    <t>496(-10.7)</t>
  </si>
  <si>
    <t>Net FII investment in (US $ mn) Equities</t>
  </si>
  <si>
    <t>50736(12.1)</t>
  </si>
  <si>
    <t>45260(26.0)</t>
  </si>
  <si>
    <t>35926(39.5)</t>
  </si>
  <si>
    <t>25754(62.9)</t>
  </si>
  <si>
    <t>15805(3.7)</t>
  </si>
  <si>
    <t>Figures in brackets are percentage variations over the specified or over the comparable period of the previous year.</t>
  </si>
  <si>
    <t>Source : BSE Site ( www.bseindia.com), NSE Site (www.nseindia.com)</t>
  </si>
  <si>
    <t>(r): Stock Market Activities: Daily Quotations</t>
  </si>
  <si>
    <t>BSE The Stock Exchange, Mumbai.       INDICES WATCH (Daily)</t>
  </si>
  <si>
    <t>Index</t>
  </si>
  <si>
    <t>Open</t>
  </si>
  <si>
    <t>High</t>
  </si>
  <si>
    <t>Low</t>
  </si>
  <si>
    <t>Close</t>
  </si>
  <si>
    <t xml:space="preserve">Previous </t>
  </si>
  <si>
    <t>Change(Pts)</t>
  </si>
  <si>
    <t>Change(%)</t>
  </si>
  <si>
    <t>SENSEX</t>
  </si>
  <si>
    <t>MIDCAP</t>
  </si>
  <si>
    <t>SMLCAP</t>
  </si>
  <si>
    <t>BSE-100</t>
  </si>
  <si>
    <t>BSE-200</t>
  </si>
  <si>
    <t>BSE-500</t>
  </si>
  <si>
    <t>BSE Sectoral Indices</t>
  </si>
  <si>
    <t>AUTO</t>
  </si>
  <si>
    <t>BANKEX</t>
  </si>
  <si>
    <t>CD</t>
  </si>
  <si>
    <t>CG</t>
  </si>
  <si>
    <t>FMCG</t>
  </si>
  <si>
    <t>HC</t>
  </si>
  <si>
    <t>METAL</t>
  </si>
  <si>
    <t>OIL&amp;GAS</t>
  </si>
  <si>
    <t>POWER</t>
  </si>
  <si>
    <t>PSU</t>
  </si>
  <si>
    <t>REALTY</t>
  </si>
  <si>
    <t>TECk</t>
  </si>
  <si>
    <t>BSE Dollex Indices</t>
  </si>
  <si>
    <t>DOLLEX-30</t>
  </si>
  <si>
    <t>DOLLEX-100</t>
  </si>
  <si>
    <t>DOLLEX-200</t>
  </si>
  <si>
    <t xml:space="preserve"> BSE 30-Sensex, BSE TECK The TMT Stocks Information Technology Media and Telecom, BSE IT -Information Technology, BSE CG</t>
  </si>
  <si>
    <t>Capital Goods ,BSE FMCG-Fast Moving Conssumer Goods,BSE CD - Consumer Durables, BSE HC - Health Care, BSE PSU - Public Sector Undertaking.</t>
  </si>
  <si>
    <t>Bankex -Banking Sector Index</t>
  </si>
  <si>
    <t>Source : BSE Site ( www.bseindia.com)</t>
  </si>
  <si>
    <t>NSE: Capital Market Activity (Daily)</t>
  </si>
  <si>
    <t>Traded Value (Rs. Crores)</t>
  </si>
  <si>
    <t>Traded Quantity (lakhs)</t>
  </si>
  <si>
    <t>Number of Trades</t>
  </si>
  <si>
    <t>Total Market Capitalisation (Rs. Crores)</t>
  </si>
  <si>
    <t>Previous Close</t>
  </si>
  <si>
    <t>Gain/Loss</t>
  </si>
  <si>
    <t>S&amp;P CNX Nifty</t>
  </si>
  <si>
    <t>CNX IT</t>
  </si>
  <si>
    <t>CNX Nifty Junior</t>
  </si>
  <si>
    <t>S&amp;P CNX Defty</t>
  </si>
  <si>
    <t>BANK Nifty</t>
  </si>
  <si>
    <t xml:space="preserve">CNX Midcap  </t>
  </si>
  <si>
    <t>S&amp;P CNX 500</t>
  </si>
  <si>
    <t>CNX 100</t>
  </si>
  <si>
    <t>Nifty Midcap 50</t>
  </si>
  <si>
    <t>Source : NSE Site (www.nseindia.com)</t>
  </si>
  <si>
    <t>Derivatives Market Activity (Daily)</t>
  </si>
  <si>
    <t>Trade Volume</t>
  </si>
  <si>
    <t xml:space="preserve">Notional </t>
  </si>
  <si>
    <t>Open Interest</t>
  </si>
  <si>
    <t xml:space="preserve">NSE </t>
  </si>
  <si>
    <t xml:space="preserve">Notional Value </t>
  </si>
  <si>
    <t xml:space="preserve">Open Interest </t>
  </si>
  <si>
    <t>( in ' 000)</t>
  </si>
  <si>
    <t>(in ' lakh)</t>
  </si>
  <si>
    <t>(Rs Lakh)</t>
  </si>
  <si>
    <t>(Rs.lakh)</t>
  </si>
  <si>
    <t>Sensex Futures</t>
  </si>
  <si>
    <t>Sensex Options</t>
  </si>
  <si>
    <t xml:space="preserve">                   Call option</t>
  </si>
  <si>
    <t xml:space="preserve">    Call Option</t>
  </si>
  <si>
    <t xml:space="preserve">                   Put option</t>
  </si>
  <si>
    <t xml:space="preserve">    Put Option</t>
  </si>
  <si>
    <t xml:space="preserve">     Put Option</t>
  </si>
  <si>
    <t>Derivatives Market Activity(Daily)</t>
  </si>
  <si>
    <t>close</t>
  </si>
  <si>
    <t xml:space="preserve">  </t>
  </si>
  <si>
    <t>2008-09 so far</t>
  </si>
  <si>
    <t>15644(19.7)</t>
  </si>
  <si>
    <t>8233(25.0)</t>
  </si>
  <si>
    <t>1932(24.1)</t>
  </si>
  <si>
    <t>4735(23.8)</t>
  </si>
  <si>
    <t>2633(18.1)</t>
  </si>
  <si>
    <t>63496(25.1)</t>
  </si>
  <si>
    <t xml:space="preserve">2007-08 </t>
  </si>
  <si>
    <t>March-08</t>
  </si>
  <si>
    <t xml:space="preserve">2007-08  </t>
  </si>
  <si>
    <t>India VIX</t>
  </si>
  <si>
    <t>jan-08</t>
  </si>
  <si>
    <t xml:space="preserve"> 2007-08</t>
  </si>
  <si>
    <t>2008-09</t>
  </si>
  <si>
    <t>April-08</t>
  </si>
  <si>
    <t xml:space="preserve">Av.Asset </t>
  </si>
  <si>
    <t>April-2008</t>
  </si>
  <si>
    <t>May-2008</t>
  </si>
  <si>
    <t>May-08</t>
  </si>
  <si>
    <t>Jun-08</t>
  </si>
  <si>
    <t xml:space="preserve"> (-) Means the period when Derivative trade was not operational.</t>
  </si>
  <si>
    <t>Notes : In BSE Sensex futures, Sensex options, Stock options and Stock futures were introduced in April 2001, June 2001, July 2001 and November 2001 respectively.</t>
  </si>
  <si>
    <t>Capital Market </t>
  </si>
  <si>
    <t>Table (a)</t>
  </si>
  <si>
    <t>Mobilisation of Resources from the Primary Market (Institution-Wise)</t>
  </si>
  <si>
    <t>Table (b)</t>
  </si>
  <si>
    <t>New Capital Issues by Non-Government Public Limited Companies</t>
  </si>
  <si>
    <t xml:space="preserve">Table (c) </t>
  </si>
  <si>
    <t>Capital Raised :Instrument-Wise</t>
  </si>
  <si>
    <t>Table (d)</t>
  </si>
  <si>
    <t xml:space="preserve">Capital Raised: Category- Wise, Issue Type and Sector- Wise </t>
  </si>
  <si>
    <t>Table (e)</t>
  </si>
  <si>
    <t>Capital Raised: Region- Wise and Size-Wise</t>
  </si>
  <si>
    <t>Table (f)</t>
  </si>
  <si>
    <t>Capital Raised:Industry-Wise Classification</t>
  </si>
  <si>
    <t>Table (g)</t>
  </si>
  <si>
    <t>Business Growth of Capital Market Segment of National Stock Exchange</t>
  </si>
  <si>
    <t>Table (h)</t>
  </si>
  <si>
    <t>Business Growth on the Wholesale Debt Segment of NSE</t>
  </si>
  <si>
    <t>Table (i)</t>
  </si>
  <si>
    <t>Settlement Statistics of NSE</t>
  </si>
  <si>
    <t>Table (j)</t>
  </si>
  <si>
    <t xml:space="preserve">Trade and Settlement Statistics of Bombay Stock Exchange </t>
  </si>
  <si>
    <t>Table (k)</t>
  </si>
  <si>
    <t xml:space="preserve">Investment by Foreign Institutional Investors in Secondary Market </t>
  </si>
  <si>
    <t>Table (l)</t>
  </si>
  <si>
    <t xml:space="preserve">Growth of Derivatives Segment in National Stock Exchange </t>
  </si>
  <si>
    <t>Table (m)</t>
  </si>
  <si>
    <t xml:space="preserve">Growth of Derivatives Segment in Bombay Stock Exchange </t>
  </si>
  <si>
    <t>Table (n)</t>
  </si>
  <si>
    <t>Resource Mobilisation by Mutual Funds - Category -wise</t>
  </si>
  <si>
    <t>Table (o)</t>
  </si>
  <si>
    <t xml:space="preserve">Accretion of Funds with Mutual Funds : Details of Sales and Purchases </t>
  </si>
  <si>
    <t>Table (p)</t>
  </si>
  <si>
    <t>Resources Mobilised by Mutual Funds</t>
  </si>
  <si>
    <t>Table (q)</t>
  </si>
  <si>
    <t xml:space="preserve">Equity Price Indices </t>
  </si>
  <si>
    <t>Table (r)</t>
  </si>
  <si>
    <t>Stock Market Activities: Daily Quotations</t>
  </si>
  <si>
    <t>*These statistics and the accompanying review are a product arising from the work undertaken under the joint ICICI research centre.org-EPWRF Data Base Project.</t>
  </si>
  <si>
    <t>June-2008</t>
  </si>
  <si>
    <t>June-08</t>
  </si>
  <si>
    <t>July-08</t>
  </si>
  <si>
    <t>July-2008</t>
  </si>
  <si>
    <t>Source: BSE-Key Statistics</t>
  </si>
  <si>
    <t>---------------------------------</t>
  </si>
  <si>
    <t>--------------------------------</t>
  </si>
  <si>
    <t>-----------------</t>
  </si>
  <si>
    <t>Source : AMFI Site (www.amfiindia.com)</t>
  </si>
  <si>
    <t>August-08</t>
  </si>
  <si>
    <t>-----------------------------------</t>
  </si>
  <si>
    <t xml:space="preserve"> -----------------------------------------</t>
  </si>
  <si>
    <t xml:space="preserve"> -----------------------------</t>
  </si>
  <si>
    <t xml:space="preserve"> ---------------------------</t>
  </si>
  <si>
    <t>Year\Month</t>
  </si>
  <si>
    <t>----------------------------------------------</t>
  </si>
  <si>
    <t>Aug-08</t>
  </si>
  <si>
    <t>August-2008</t>
  </si>
  <si>
    <t>September-08</t>
  </si>
  <si>
    <t>3822(12.3)</t>
  </si>
  <si>
    <t xml:space="preserve">         $: Revised Figures</t>
  </si>
  <si>
    <t xml:space="preserve">         FCDs:Fully convertible debentures, PCDs: Partly convertible debentures, NCDs: Non-convertible debentures, OFCDs: Optionally fully convertible debentures </t>
  </si>
  <si>
    <t>and OCCPS : Optionally convertible cumulative preference shares.</t>
  </si>
  <si>
    <t xml:space="preserve">         Others includes among other instruments, PCDs,FCDs,NCDs,OCCPs and OFCDs.</t>
  </si>
  <si>
    <t>September-2008</t>
  </si>
  <si>
    <t>Sept-08</t>
  </si>
  <si>
    <t>October-08</t>
  </si>
  <si>
    <t>2007-08 (P)</t>
  </si>
  <si>
    <t>P: Provisional</t>
  </si>
  <si>
    <t>Source : AMFI site (www.amfiindia.com), Handbook of Statistics on Indian Economy (2007-08)</t>
  </si>
  <si>
    <t xml:space="preserve">            For UTI, the figures are gross value (with premium) of net sales under all domestic schemes and </t>
  </si>
  <si>
    <t xml:space="preserve">              for other mutual funds, figure represent net sales under all on-going schemes.</t>
  </si>
  <si>
    <t>Information Technology</t>
  </si>
  <si>
    <t>April-September</t>
  </si>
  <si>
    <t>October-2008</t>
  </si>
  <si>
    <t>November-08</t>
  </si>
  <si>
    <t>Source: SEBI Bulletin, September 2008 (Vol. 6, No. 10)</t>
  </si>
  <si>
    <t>Source: SEBI Bulletin, October 2008 (Vol. 6, No. 9)</t>
  </si>
  <si>
    <t>November-2008</t>
  </si>
  <si>
    <t>Nov-08</t>
  </si>
  <si>
    <t xml:space="preserve">2008-09 </t>
  </si>
  <si>
    <t>December-2008</t>
  </si>
  <si>
    <t>Dec-08</t>
  </si>
  <si>
    <t>---------------------</t>
  </si>
  <si>
    <t>------------------</t>
  </si>
  <si>
    <t xml:space="preserve">          ----------------------------------------------------</t>
  </si>
  <si>
    <t>31-1-2009</t>
  </si>
  <si>
    <t>31-1-2008</t>
  </si>
  <si>
    <t>December-08</t>
  </si>
  <si>
    <t>2008-09 (Apr-Oct)</t>
  </si>
  <si>
    <t>Apr-Dec-2008-09</t>
  </si>
  <si>
    <t>Source: SEBI Bulletin</t>
  </si>
  <si>
    <t>Jan-2009</t>
  </si>
  <si>
    <t>Jan-09</t>
  </si>
  <si>
    <t>January-2009</t>
  </si>
  <si>
    <t>Oct-08</t>
  </si>
  <si>
    <t>Capitalisation</t>
  </si>
  <si>
    <t>(7)</t>
  </si>
  <si>
    <t>28-2-2009</t>
  </si>
  <si>
    <t>April-February 2008-09</t>
  </si>
  <si>
    <t>April-February 2007-08</t>
  </si>
  <si>
    <t>A setback in Asian stocks, no rate cut announcement by the Reserve Bank of India (RBI) at the weekend and concerns about sustained selling by foreign funds</t>
  </si>
  <si>
    <t xml:space="preserve"> pulled the market lower in early trade. Key benchmark indices cut losses in mid-morning trade as auto stocks gained on jump in February 2009 vehicle sales </t>
  </si>
  <si>
    <t>of Maruti Suzuki and Hero Honda. Weak European cues and data showing slide in India's exports for a fourth month in a row in January 2009 pulled the market</t>
  </si>
  <si>
    <t xml:space="preserve"> down to the day's low in mid-afternoon trade. It extended decline and hit intraday low in late trade.  The S&amp;P CNX Nifty closed at 2674.60; down by 89.05 points.</t>
  </si>
  <si>
    <t xml:space="preserve">The market opened weak but soon jumped into the green before plunging into the red shortly tracking weak world markets. Banking and IT stocks led the fall </t>
  </si>
  <si>
    <t xml:space="preserve">while cement stocks gained on decent- to-strong growth in sales/dispatches in the month of February. In a highly choppy trade the key benchmark indices </t>
  </si>
  <si>
    <t>surged to day's high tracking positive European cues but soon lost ground to slip into the red in mid-afternoon trade.  The S&amp;P CNX Nifty closed at 2622.40; down by 52.20 points.</t>
  </si>
  <si>
    <t xml:space="preserve">The market opened firm tracking recovery in Asian stocks but soon slipped into the red for a brief period before regaining positive zone. Banking, auto and </t>
  </si>
  <si>
    <t xml:space="preserve">realty stocks were firm. S&amp;P CNX Nifty moved between positive and negative zone through out the day but close in the green.  </t>
  </si>
  <si>
    <t>The S&amp;P CNX Nifty closed at 2645.20; up by 22.80 points.</t>
  </si>
  <si>
    <t xml:space="preserve">The market opened on a positive note on higher Asian stocks and the Reserve Bank of India's latest effort to boost liquidity, but soon slipped into red as </t>
  </si>
  <si>
    <t xml:space="preserve">sustained selling by foreign funds weighed on the sentiment. Rate sensitive banking, auto, realty stocks gained. A sharp slide followed as some Asian </t>
  </si>
  <si>
    <t>markets came off the day's peak as there was no announcement of an additional stimulus package by China which the investors were expecting.</t>
  </si>
  <si>
    <t xml:space="preserve"> The market hit intraday low in mid-afternoon trade as bond prices gave up initial gains, rupee remained weak and as European markets which opened </t>
  </si>
  <si>
    <t>after Indian market, slipped in early trade.  The S&amp;P CNX Nifty closed at 2576.70; down by 68.50 points.</t>
  </si>
  <si>
    <t>The market recovered from lower level after a sharp slide in early trade triggered by weak global stocks. It recouped losses and moved into the green as b</t>
  </si>
  <si>
    <t xml:space="preserve">anking stocks reversed losses and IT stocks extended gains. Key benchmark indices surged higher in mid-afternoon trade tracking firm European markets and </t>
  </si>
  <si>
    <t>extended gain in late trade as investors mopped up battered blue chip stocks. S&amp;P CNX Nifty closed at 2620.15 up by 43.45 points.</t>
  </si>
  <si>
    <t>Week Ended March 7 2009</t>
  </si>
  <si>
    <t>Back</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</si>
</sst>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0\)"/>
    <numFmt numFmtId="176" formatCode="\(0\)"/>
    <numFmt numFmtId="177" formatCode="mmmm\ d\,\ yyyy"/>
    <numFmt numFmtId="178" formatCode="0;[Red]0"/>
    <numFmt numFmtId="179" formatCode="#,##0.00_);\(\-#,##0.0\)"/>
    <numFmt numFmtId="180" formatCode="0\ "/>
  </numFmts>
  <fonts count="13">
    <font>
      <sz val="10"/>
      <name val="Arial"/>
      <family val="0"/>
    </font>
    <font>
      <b/>
      <sz val="10"/>
      <color indexed="8"/>
      <name val="Arial"/>
      <family val="2"/>
    </font>
    <font>
      <sz val="10"/>
      <color indexed="8"/>
      <name val="Arial"/>
      <family val="2"/>
    </font>
    <font>
      <b/>
      <sz val="10"/>
      <name val="Arial"/>
      <family val="2"/>
    </font>
    <font>
      <i/>
      <sz val="10"/>
      <color indexed="8"/>
      <name val="Arial"/>
      <family val="2"/>
    </font>
    <font>
      <i/>
      <sz val="10"/>
      <name val="Arial"/>
      <family val="2"/>
    </font>
    <font>
      <u val="single"/>
      <sz val="10"/>
      <color indexed="12"/>
      <name val="Arial"/>
      <family val="0"/>
    </font>
    <font>
      <u val="single"/>
      <sz val="10"/>
      <color indexed="36"/>
      <name val="Arial"/>
      <family val="0"/>
    </font>
    <font>
      <b/>
      <i/>
      <sz val="10"/>
      <name val="Arial"/>
      <family val="2"/>
    </font>
    <font>
      <sz val="11"/>
      <name val="Arial"/>
      <family val="0"/>
    </font>
    <font>
      <sz val="10"/>
      <color indexed="56"/>
      <name val="Arial"/>
      <family val="2"/>
    </font>
    <font>
      <b/>
      <sz val="12"/>
      <color indexed="44"/>
      <name val="Arial"/>
      <family val="2"/>
    </font>
    <font>
      <b/>
      <sz val="10"/>
      <color indexed="5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color indexed="10"/>
      </bottom>
    </border>
    <border>
      <left>
        <color indexed="63"/>
      </left>
      <right>
        <color indexed="63"/>
      </right>
      <top style="thin">
        <color indexed="10"/>
      </top>
      <bottom style="thin">
        <color indexed="10"/>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60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1" xfId="0" applyFont="1" applyBorder="1" applyAlignment="1" quotePrefix="1">
      <alignment horizontal="left"/>
    </xf>
    <xf numFmtId="0" fontId="0" fillId="0" borderId="1" xfId="0" applyBorder="1" applyAlignment="1">
      <alignment/>
    </xf>
    <xf numFmtId="0" fontId="2" fillId="0" borderId="0" xfId="0" applyFont="1" applyAlignment="1">
      <alignment horizontal="center"/>
    </xf>
    <xf numFmtId="0" fontId="0" fillId="0" borderId="0" xfId="0" applyAlignment="1" quotePrefix="1">
      <alignment/>
    </xf>
    <xf numFmtId="0" fontId="2" fillId="0" borderId="1" xfId="0" applyFont="1" applyBorder="1" applyAlignment="1">
      <alignment horizontal="center"/>
    </xf>
    <xf numFmtId="0" fontId="2" fillId="0" borderId="0" xfId="0" applyFont="1" applyAlignment="1" quotePrefix="1">
      <alignment horizontal="center"/>
    </xf>
    <xf numFmtId="0" fontId="0" fillId="0" borderId="0" xfId="0" applyAlignment="1" quotePrefix="1">
      <alignment horizontal="center"/>
    </xf>
    <xf numFmtId="0" fontId="2" fillId="0" borderId="1" xfId="0" applyFont="1" applyBorder="1" applyAlignment="1">
      <alignment/>
    </xf>
    <xf numFmtId="0" fontId="0" fillId="0" borderId="1" xfId="0" applyBorder="1" applyAlignment="1">
      <alignment horizontal="center"/>
    </xf>
    <xf numFmtId="0" fontId="2" fillId="0" borderId="0" xfId="0" applyFont="1" applyBorder="1" applyAlignment="1">
      <alignment/>
    </xf>
    <xf numFmtId="0" fontId="0" fillId="0" borderId="0" xfId="0" applyBorder="1" applyAlignment="1">
      <alignment horizontal="center"/>
    </xf>
    <xf numFmtId="0" fontId="0" fillId="0" borderId="0" xfId="0" applyBorder="1" applyAlignment="1" quotePrefix="1">
      <alignment horizontal="center"/>
    </xf>
    <xf numFmtId="0" fontId="2" fillId="0" borderId="0" xfId="0" applyFont="1" applyBorder="1" applyAlignment="1">
      <alignment horizontal="center"/>
    </xf>
    <xf numFmtId="0" fontId="2" fillId="0" borderId="0" xfId="0" applyFont="1" applyAlignment="1">
      <alignment horizontal="left"/>
    </xf>
    <xf numFmtId="0" fontId="2" fillId="0" borderId="0" xfId="0" applyFont="1" applyAlignment="1" quotePrefix="1">
      <alignment horizontal="left"/>
    </xf>
    <xf numFmtId="0" fontId="2" fillId="0" borderId="0" xfId="0" applyFont="1" applyAlignment="1" quotePrefix="1">
      <alignment horizontal="right"/>
    </xf>
    <xf numFmtId="0" fontId="2" fillId="0" borderId="0" xfId="0" applyFont="1" applyBorder="1" applyAlignment="1" quotePrefix="1">
      <alignment/>
    </xf>
    <xf numFmtId="1" fontId="2" fillId="0" borderId="0" xfId="0" applyNumberFormat="1" applyFont="1" applyAlignment="1">
      <alignment/>
    </xf>
    <xf numFmtId="0" fontId="3" fillId="0" borderId="0" xfId="0" applyFont="1" applyBorder="1" applyAlignment="1">
      <alignment/>
    </xf>
    <xf numFmtId="0" fontId="1" fillId="0" borderId="0" xfId="0" applyFont="1" applyBorder="1" applyAlignment="1">
      <alignment/>
    </xf>
    <xf numFmtId="0" fontId="2" fillId="0" borderId="2" xfId="0" applyFont="1" applyBorder="1" applyAlignment="1">
      <alignment horizontal="center"/>
    </xf>
    <xf numFmtId="0" fontId="2" fillId="0" borderId="0" xfId="0" applyFont="1" applyAlignment="1" quotePrefix="1">
      <alignment/>
    </xf>
    <xf numFmtId="0" fontId="3" fillId="0" borderId="0" xfId="0" applyFont="1" applyAlignment="1">
      <alignment/>
    </xf>
    <xf numFmtId="0" fontId="1" fillId="0" borderId="0" xfId="0" applyFont="1" applyAlignment="1" quotePrefix="1">
      <alignment horizontal="center"/>
    </xf>
    <xf numFmtId="0" fontId="1" fillId="0" borderId="0" xfId="0" applyFont="1" applyAlignment="1" quotePrefix="1">
      <alignment horizontal="right"/>
    </xf>
    <xf numFmtId="0" fontId="1" fillId="0" borderId="0" xfId="0" applyFont="1" applyAlignment="1" quotePrefix="1">
      <alignment/>
    </xf>
    <xf numFmtId="0" fontId="2" fillId="0" borderId="1" xfId="0" applyFont="1" applyBorder="1" applyAlignment="1" quotePrefix="1">
      <alignment horizontal="center"/>
    </xf>
    <xf numFmtId="0" fontId="2" fillId="0" borderId="1" xfId="0" applyFont="1" applyBorder="1" applyAlignment="1" quotePrefix="1">
      <alignment horizontal="right"/>
    </xf>
    <xf numFmtId="0" fontId="2" fillId="0" borderId="0" xfId="0" applyFont="1" applyBorder="1" applyAlignment="1" quotePrefix="1">
      <alignment horizontal="center"/>
    </xf>
    <xf numFmtId="0" fontId="0" fillId="0" borderId="3" xfId="0" applyBorder="1" applyAlignment="1">
      <alignment horizontal="center"/>
    </xf>
    <xf numFmtId="0" fontId="2" fillId="0" borderId="1" xfId="0" applyFont="1" applyBorder="1" applyAlignment="1" quotePrefix="1">
      <alignment/>
    </xf>
    <xf numFmtId="0" fontId="0" fillId="0" borderId="3" xfId="0" applyBorder="1" applyAlignment="1" quotePrefix="1">
      <alignment horizontal="center"/>
    </xf>
    <xf numFmtId="176" fontId="2" fillId="0" borderId="1" xfId="0" applyNumberFormat="1" applyFont="1" applyBorder="1" applyAlignment="1">
      <alignment horizontal="center"/>
    </xf>
    <xf numFmtId="176" fontId="2" fillId="0" borderId="1" xfId="0" applyNumberFormat="1" applyFont="1" applyBorder="1" applyAlignment="1">
      <alignment horizontal="right"/>
    </xf>
    <xf numFmtId="1" fontId="0" fillId="0" borderId="0" xfId="0" applyNumberFormat="1" applyBorder="1" applyAlignment="1">
      <alignment horizontal="right"/>
    </xf>
    <xf numFmtId="0" fontId="0" fillId="0" borderId="0" xfId="0" applyBorder="1" applyAlignment="1">
      <alignment horizontal="right"/>
    </xf>
    <xf numFmtId="1" fontId="2" fillId="0" borderId="0" xfId="0" applyNumberFormat="1" applyFont="1" applyBorder="1" applyAlignment="1" quotePrefix="1">
      <alignment horizontal="right"/>
    </xf>
    <xf numFmtId="0" fontId="2" fillId="0" borderId="0" xfId="0" applyFont="1" applyBorder="1" applyAlignment="1" quotePrefix="1">
      <alignment horizontal="right"/>
    </xf>
    <xf numFmtId="174" fontId="2" fillId="0" borderId="0" xfId="0" applyNumberFormat="1" applyFont="1" applyBorder="1" applyAlignment="1" quotePrefix="1">
      <alignment horizontal="right"/>
    </xf>
    <xf numFmtId="1" fontId="2" fillId="0" borderId="0" xfId="0" applyNumberFormat="1" applyFont="1" applyAlignment="1">
      <alignment horizontal="right"/>
    </xf>
    <xf numFmtId="174" fontId="2" fillId="0" borderId="0" xfId="0" applyNumberFormat="1" applyFont="1" applyBorder="1" applyAlignment="1" quotePrefix="1">
      <alignment horizontal="center"/>
    </xf>
    <xf numFmtId="0" fontId="0" fillId="0" borderId="1" xfId="0" applyBorder="1" applyAlignment="1">
      <alignment horizontal="right"/>
    </xf>
    <xf numFmtId="0" fontId="3" fillId="0" borderId="1" xfId="0" applyFont="1" applyBorder="1" applyAlignment="1">
      <alignment/>
    </xf>
    <xf numFmtId="0" fontId="0" fillId="0" borderId="1" xfId="0" applyBorder="1" applyAlignment="1" quotePrefix="1">
      <alignment/>
    </xf>
    <xf numFmtId="0" fontId="0" fillId="0" borderId="1" xfId="0" applyBorder="1" applyAlignment="1">
      <alignment horizontal="left"/>
    </xf>
    <xf numFmtId="0" fontId="0" fillId="0" borderId="0" xfId="0" applyBorder="1" applyAlignment="1">
      <alignment/>
    </xf>
    <xf numFmtId="0" fontId="0" fillId="0" borderId="0" xfId="0" applyBorder="1" applyAlignment="1">
      <alignment horizontal="left"/>
    </xf>
    <xf numFmtId="16" fontId="0" fillId="0" borderId="0" xfId="0" applyNumberFormat="1" applyFont="1" applyBorder="1" applyAlignment="1" quotePrefix="1">
      <alignment/>
    </xf>
    <xf numFmtId="1" fontId="0" fillId="0" borderId="0" xfId="0" applyNumberFormat="1" applyFont="1" applyBorder="1" applyAlignment="1">
      <alignment horizontal="right"/>
    </xf>
    <xf numFmtId="0" fontId="0" fillId="0" borderId="0" xfId="0" applyFont="1" applyBorder="1" applyAlignment="1">
      <alignment horizontal="right"/>
    </xf>
    <xf numFmtId="0" fontId="0" fillId="0" borderId="0" xfId="0" applyFont="1" applyBorder="1" applyAlignment="1" quotePrefix="1">
      <alignment/>
    </xf>
    <xf numFmtId="0" fontId="0" fillId="0" borderId="0" xfId="0" applyAlignment="1">
      <alignment horizontal="right"/>
    </xf>
    <xf numFmtId="0" fontId="0" fillId="0" borderId="0" xfId="0" applyFont="1" applyAlignment="1">
      <alignment horizontal="right"/>
    </xf>
    <xf numFmtId="0" fontId="0" fillId="0" borderId="0" xfId="0" applyBorder="1" applyAlignment="1" quotePrefix="1">
      <alignment/>
    </xf>
    <xf numFmtId="0" fontId="3" fillId="0" borderId="0" xfId="0" applyFont="1" applyFill="1" applyBorder="1" applyAlignment="1">
      <alignment horizontal="right"/>
    </xf>
    <xf numFmtId="0" fontId="0" fillId="0" borderId="0" xfId="0" applyFont="1" applyAlignment="1">
      <alignment/>
    </xf>
    <xf numFmtId="0" fontId="0" fillId="0" borderId="0" xfId="0" applyFont="1" applyBorder="1" applyAlignment="1" quotePrefix="1">
      <alignment horizontal="left"/>
    </xf>
    <xf numFmtId="0" fontId="3" fillId="0" borderId="0" xfId="0" applyFont="1" applyBorder="1" applyAlignment="1">
      <alignment horizontal="right"/>
    </xf>
    <xf numFmtId="1" fontId="3" fillId="0" borderId="0" xfId="0" applyNumberFormat="1" applyFont="1" applyBorder="1" applyAlignment="1">
      <alignment/>
    </xf>
    <xf numFmtId="16" fontId="0" fillId="0" borderId="0" xfId="0" applyNumberFormat="1" applyFont="1" applyFill="1" applyBorder="1" applyAlignment="1">
      <alignment/>
    </xf>
    <xf numFmtId="0" fontId="0" fillId="0" borderId="0" xfId="0" applyFont="1" applyBorder="1" applyAlignment="1">
      <alignment horizontal="center"/>
    </xf>
    <xf numFmtId="0" fontId="0" fillId="0" borderId="0" xfId="0" applyFont="1" applyFill="1" applyBorder="1" applyAlignment="1">
      <alignment horizontal="right"/>
    </xf>
    <xf numFmtId="0" fontId="0" fillId="0" borderId="0" xfId="0" applyFont="1" applyBorder="1" applyAlignment="1">
      <alignment/>
    </xf>
    <xf numFmtId="16" fontId="0" fillId="0" borderId="0" xfId="0" applyNumberFormat="1" applyFont="1" applyBorder="1" applyAlignment="1">
      <alignment/>
    </xf>
    <xf numFmtId="0" fontId="0" fillId="0" borderId="3" xfId="0" applyBorder="1" applyAlignment="1">
      <alignment/>
    </xf>
    <xf numFmtId="1" fontId="0" fillId="0" borderId="0" xfId="0" applyNumberFormat="1" applyAlignment="1">
      <alignment/>
    </xf>
    <xf numFmtId="0" fontId="0" fillId="0" borderId="0" xfId="0" applyAlignment="1">
      <alignment/>
    </xf>
    <xf numFmtId="0" fontId="2" fillId="0" borderId="1" xfId="0" applyFont="1" applyBorder="1" applyAlignment="1">
      <alignment horizontal="right"/>
    </xf>
    <xf numFmtId="176" fontId="2" fillId="0" borderId="1" xfId="0" applyNumberFormat="1" applyFont="1" applyBorder="1" applyAlignment="1">
      <alignment/>
    </xf>
    <xf numFmtId="176" fontId="1" fillId="0" borderId="0" xfId="0" applyNumberFormat="1" applyFont="1" applyBorder="1" applyAlignment="1">
      <alignment horizontal="left"/>
    </xf>
    <xf numFmtId="1" fontId="2" fillId="0" borderId="0" xfId="0" applyNumberFormat="1" applyFont="1" applyBorder="1" applyAlignment="1">
      <alignment/>
    </xf>
    <xf numFmtId="1" fontId="2" fillId="0" borderId="0" xfId="0" applyNumberFormat="1" applyFont="1" applyBorder="1" applyAlignment="1">
      <alignment horizontal="right"/>
    </xf>
    <xf numFmtId="176" fontId="2" fillId="0" borderId="0" xfId="0" applyNumberFormat="1" applyFont="1" applyBorder="1" applyAlignment="1" quotePrefix="1">
      <alignment horizontal="left"/>
    </xf>
    <xf numFmtId="1" fontId="0" fillId="0" borderId="0" xfId="0" applyNumberFormat="1" applyFont="1" applyAlignment="1">
      <alignment/>
    </xf>
    <xf numFmtId="1" fontId="0" fillId="0" borderId="0" xfId="0" applyNumberFormat="1" applyFont="1" applyAlignment="1">
      <alignment horizontal="right"/>
    </xf>
    <xf numFmtId="1" fontId="2" fillId="0" borderId="0" xfId="0" applyNumberFormat="1" applyFont="1" applyBorder="1" applyAlignment="1" quotePrefix="1">
      <alignment/>
    </xf>
    <xf numFmtId="1" fontId="1" fillId="0" borderId="0" xfId="0" applyNumberFormat="1" applyFont="1" applyBorder="1" applyAlignment="1">
      <alignment/>
    </xf>
    <xf numFmtId="1" fontId="1" fillId="0" borderId="0" xfId="0" applyNumberFormat="1" applyFont="1" applyBorder="1" applyAlignment="1">
      <alignment horizontal="right"/>
    </xf>
    <xf numFmtId="1" fontId="2" fillId="0" borderId="0" xfId="0" applyNumberFormat="1" applyFont="1" applyBorder="1" applyAlignment="1" quotePrefix="1">
      <alignment horizontal="left"/>
    </xf>
    <xf numFmtId="0" fontId="1" fillId="0" borderId="0" xfId="0" applyFont="1" applyAlignment="1">
      <alignment horizontal="left"/>
    </xf>
    <xf numFmtId="0" fontId="1" fillId="0" borderId="0" xfId="0" applyFont="1" applyAlignment="1">
      <alignment horizontal="right"/>
    </xf>
    <xf numFmtId="0" fontId="1" fillId="0" borderId="0" xfId="0" applyFont="1" applyBorder="1" applyAlignment="1">
      <alignment horizontal="right"/>
    </xf>
    <xf numFmtId="0" fontId="1" fillId="0" borderId="1" xfId="0" applyFont="1" applyBorder="1" applyAlignment="1" quotePrefix="1">
      <alignment horizontal="right"/>
    </xf>
    <xf numFmtId="0" fontId="4" fillId="0" borderId="0" xfId="0" applyFont="1" applyAlignment="1">
      <alignment/>
    </xf>
    <xf numFmtId="176" fontId="1" fillId="0" borderId="0" xfId="0" applyNumberFormat="1" applyFont="1" applyBorder="1" applyAlignment="1" quotePrefix="1">
      <alignment horizontal="left"/>
    </xf>
    <xf numFmtId="0" fontId="2" fillId="0" borderId="0" xfId="0" applyFont="1" applyBorder="1" applyAlignment="1">
      <alignment horizontal="right"/>
    </xf>
    <xf numFmtId="2" fontId="2" fillId="0" borderId="0" xfId="0" applyNumberFormat="1" applyFont="1" applyBorder="1" applyAlignment="1">
      <alignment horizontal="right"/>
    </xf>
    <xf numFmtId="176" fontId="2" fillId="0" borderId="0" xfId="0" applyNumberFormat="1" applyFont="1" applyBorder="1" applyAlignment="1">
      <alignment horizontal="left"/>
    </xf>
    <xf numFmtId="1" fontId="2" fillId="0" borderId="0" xfId="0" applyNumberFormat="1" applyFont="1" applyAlignment="1">
      <alignment horizontal="left"/>
    </xf>
    <xf numFmtId="2" fontId="2" fillId="0" borderId="0" xfId="0" applyNumberFormat="1" applyFont="1" applyAlignment="1">
      <alignment horizontal="right"/>
    </xf>
    <xf numFmtId="0" fontId="2" fillId="0" borderId="0" xfId="0" applyFont="1" applyBorder="1" applyAlignment="1">
      <alignment/>
    </xf>
    <xf numFmtId="2" fontId="2" fillId="0" borderId="0" xfId="0" applyNumberFormat="1" applyFont="1" applyBorder="1" applyAlignment="1">
      <alignment/>
    </xf>
    <xf numFmtId="0" fontId="2" fillId="0" borderId="0" xfId="0" applyFont="1" applyAlignment="1">
      <alignment/>
    </xf>
    <xf numFmtId="0" fontId="0" fillId="0" borderId="0" xfId="0" applyFont="1" applyAlignment="1">
      <alignment/>
    </xf>
    <xf numFmtId="0" fontId="5" fillId="0" borderId="1" xfId="0" applyFont="1" applyBorder="1" applyAlignment="1">
      <alignment/>
    </xf>
    <xf numFmtId="0" fontId="0" fillId="0" borderId="2" xfId="0" applyBorder="1" applyAlignment="1">
      <alignment/>
    </xf>
    <xf numFmtId="0" fontId="2" fillId="0" borderId="2" xfId="0" applyFont="1" applyBorder="1" applyAlignment="1" quotePrefix="1">
      <alignment horizontal="right"/>
    </xf>
    <xf numFmtId="0" fontId="2" fillId="0" borderId="2" xfId="0" applyFont="1" applyBorder="1" applyAlignment="1">
      <alignment horizontal="right"/>
    </xf>
    <xf numFmtId="0" fontId="0" fillId="0" borderId="2" xfId="0" applyBorder="1" applyAlignment="1" quotePrefix="1">
      <alignment/>
    </xf>
    <xf numFmtId="0" fontId="2" fillId="0" borderId="2" xfId="0" applyFont="1" applyBorder="1" applyAlignment="1" quotePrefix="1">
      <alignment horizontal="center"/>
    </xf>
    <xf numFmtId="1" fontId="2" fillId="0" borderId="0" xfId="0" applyNumberFormat="1" applyFont="1" applyBorder="1" applyAlignment="1">
      <alignment/>
    </xf>
    <xf numFmtId="0" fontId="0" fillId="0" borderId="0" xfId="0" applyBorder="1" applyAlignment="1" quotePrefix="1">
      <alignment horizontal="right"/>
    </xf>
    <xf numFmtId="0" fontId="2" fillId="0" borderId="0" xfId="0" applyFont="1" applyAlignment="1">
      <alignment horizontal="centerContinuous"/>
    </xf>
    <xf numFmtId="176" fontId="2" fillId="0" borderId="0" xfId="0" applyNumberFormat="1" applyFont="1" applyAlignment="1">
      <alignment horizontal="left"/>
    </xf>
    <xf numFmtId="176" fontId="2" fillId="0" borderId="0" xfId="0" applyNumberFormat="1" applyFont="1" applyAlignment="1">
      <alignment/>
    </xf>
    <xf numFmtId="174" fontId="2" fillId="0" borderId="0" xfId="0" applyNumberFormat="1" applyFont="1" applyBorder="1" applyAlignment="1">
      <alignment/>
    </xf>
    <xf numFmtId="174" fontId="1" fillId="0" borderId="0" xfId="0" applyNumberFormat="1" applyFont="1" applyBorder="1" applyAlignment="1">
      <alignment/>
    </xf>
    <xf numFmtId="1" fontId="1" fillId="0" borderId="0" xfId="0" applyNumberFormat="1" applyFont="1" applyAlignment="1">
      <alignment horizontal="left"/>
    </xf>
    <xf numFmtId="176" fontId="1" fillId="0" borderId="0" xfId="0" applyNumberFormat="1" applyFont="1" applyAlignment="1">
      <alignment/>
    </xf>
    <xf numFmtId="1" fontId="0" fillId="0" borderId="0" xfId="0" applyNumberFormat="1" applyFont="1" applyBorder="1" applyAlignment="1">
      <alignment/>
    </xf>
    <xf numFmtId="0" fontId="0" fillId="0" borderId="3" xfId="0" applyBorder="1" applyAlignment="1" quotePrefix="1">
      <alignment/>
    </xf>
    <xf numFmtId="176" fontId="2" fillId="0" borderId="3" xfId="0" applyNumberFormat="1" applyFont="1" applyFill="1" applyBorder="1" applyAlignment="1">
      <alignment/>
    </xf>
    <xf numFmtId="1" fontId="2" fillId="0" borderId="0" xfId="0" applyNumberFormat="1" applyFont="1" applyFill="1" applyBorder="1" applyAlignment="1">
      <alignment/>
    </xf>
    <xf numFmtId="1" fontId="1" fillId="0" borderId="0" xfId="0" applyNumberFormat="1" applyFont="1" applyFill="1" applyBorder="1" applyAlignment="1">
      <alignment/>
    </xf>
    <xf numFmtId="1" fontId="3" fillId="0" borderId="0" xfId="0" applyNumberFormat="1" applyFont="1" applyAlignment="1">
      <alignment/>
    </xf>
    <xf numFmtId="16" fontId="0" fillId="0" borderId="1" xfId="0" applyNumberFormat="1" applyFont="1" applyFill="1" applyBorder="1" applyAlignment="1">
      <alignment/>
    </xf>
    <xf numFmtId="0" fontId="2" fillId="0" borderId="0" xfId="0" applyFont="1" applyBorder="1" applyAlignment="1" quotePrefix="1">
      <alignment horizontal="left"/>
    </xf>
    <xf numFmtId="0" fontId="1" fillId="0" borderId="1" xfId="0" applyFont="1" applyBorder="1" applyAlignment="1" quotePrefix="1">
      <alignment horizontal="left"/>
    </xf>
    <xf numFmtId="2" fontId="1" fillId="0" borderId="1" xfId="0" applyNumberFormat="1" applyFont="1" applyBorder="1" applyAlignment="1" quotePrefix="1">
      <alignment horizontal="right"/>
    </xf>
    <xf numFmtId="1" fontId="1" fillId="0" borderId="1" xfId="0" applyNumberFormat="1" applyFont="1" applyBorder="1" applyAlignment="1" quotePrefix="1">
      <alignment horizontal="right"/>
    </xf>
    <xf numFmtId="2" fontId="2" fillId="0" borderId="1" xfId="0" applyNumberFormat="1" applyFont="1" applyBorder="1" applyAlignment="1">
      <alignment/>
    </xf>
    <xf numFmtId="176" fontId="2" fillId="0" borderId="3" xfId="0" applyNumberFormat="1" applyFont="1" applyBorder="1" applyAlignment="1">
      <alignment/>
    </xf>
    <xf numFmtId="0" fontId="2" fillId="0" borderId="0" xfId="0" applyFont="1" applyBorder="1" applyAlignment="1">
      <alignment horizontal="left"/>
    </xf>
    <xf numFmtId="0" fontId="4" fillId="0" borderId="1" xfId="0" applyFont="1" applyBorder="1" applyAlignment="1">
      <alignment/>
    </xf>
    <xf numFmtId="14" fontId="2" fillId="0" borderId="1" xfId="0" applyNumberFormat="1" applyFont="1" applyBorder="1" applyAlignment="1">
      <alignment horizontal="right"/>
    </xf>
    <xf numFmtId="0" fontId="2" fillId="0" borderId="2" xfId="0" applyFont="1" applyBorder="1" applyAlignment="1" quotePrefix="1">
      <alignment horizontal="left"/>
    </xf>
    <xf numFmtId="0" fontId="2" fillId="0" borderId="0" xfId="0" applyFont="1" applyBorder="1" applyAlignment="1" quotePrefix="1">
      <alignment horizontal="right" wrapText="1"/>
    </xf>
    <xf numFmtId="0" fontId="2" fillId="0" borderId="0" xfId="0" applyFont="1" applyBorder="1" applyAlignment="1">
      <alignment horizontal="right" wrapText="1"/>
    </xf>
    <xf numFmtId="0" fontId="2" fillId="0" borderId="3" xfId="0" applyFont="1" applyBorder="1" applyAlignment="1" quotePrefix="1">
      <alignment horizontal="right"/>
    </xf>
    <xf numFmtId="0" fontId="2" fillId="0" borderId="3" xfId="0" applyFont="1" applyBorder="1" applyAlignment="1">
      <alignment/>
    </xf>
    <xf numFmtId="10" fontId="2" fillId="0" borderId="1" xfId="0" applyNumberFormat="1" applyFont="1" applyBorder="1" applyAlignment="1">
      <alignment/>
    </xf>
    <xf numFmtId="0" fontId="0" fillId="0" borderId="3" xfId="0" applyFont="1" applyBorder="1" applyAlignment="1">
      <alignment horizontal="center"/>
    </xf>
    <xf numFmtId="0" fontId="0" fillId="0" borderId="1" xfId="0" applyFont="1" applyBorder="1" applyAlignment="1">
      <alignment horizontal="right"/>
    </xf>
    <xf numFmtId="0" fontId="0" fillId="0" borderId="1" xfId="0" applyFont="1" applyBorder="1" applyAlignment="1" quotePrefix="1">
      <alignment horizontal="left"/>
    </xf>
    <xf numFmtId="0" fontId="0" fillId="0" borderId="1" xfId="0" applyFont="1" applyBorder="1" applyAlignment="1" quotePrefix="1">
      <alignment/>
    </xf>
    <xf numFmtId="0" fontId="0" fillId="0" borderId="1" xfId="0" applyFont="1" applyBorder="1" applyAlignment="1">
      <alignment/>
    </xf>
    <xf numFmtId="176" fontId="0" fillId="0" borderId="1" xfId="0" applyNumberFormat="1" applyFont="1" applyBorder="1" applyAlignment="1">
      <alignment horizontal="center"/>
    </xf>
    <xf numFmtId="176" fontId="0" fillId="0" borderId="1" xfId="0" applyNumberFormat="1" applyFont="1" applyBorder="1" applyAlignment="1">
      <alignment/>
    </xf>
    <xf numFmtId="176" fontId="0" fillId="0" borderId="3" xfId="0" applyNumberFormat="1" applyFont="1" applyBorder="1" applyAlignment="1">
      <alignment/>
    </xf>
    <xf numFmtId="1" fontId="0" fillId="0" borderId="1" xfId="0" applyNumberFormat="1" applyFont="1" applyBorder="1" applyAlignment="1">
      <alignment horizontal="right"/>
    </xf>
    <xf numFmtId="0" fontId="2" fillId="0" borderId="2" xfId="0" applyFont="1" applyBorder="1" applyAlignment="1" quotePrefix="1">
      <alignment/>
    </xf>
    <xf numFmtId="0" fontId="0" fillId="0" borderId="0" xfId="0" applyFont="1" applyBorder="1" applyAlignment="1">
      <alignment/>
    </xf>
    <xf numFmtId="0" fontId="0" fillId="0" borderId="3" xfId="0" applyFont="1" applyBorder="1" applyAlignment="1">
      <alignment horizontal="right"/>
    </xf>
    <xf numFmtId="176" fontId="0" fillId="0" borderId="0" xfId="0" applyNumberFormat="1" applyFont="1" applyBorder="1" applyAlignment="1">
      <alignment horizontal="left"/>
    </xf>
    <xf numFmtId="2" fontId="0" fillId="0" borderId="0" xfId="0" applyNumberFormat="1" applyFont="1" applyBorder="1" applyAlignment="1">
      <alignment horizontal="right" vertical="top"/>
    </xf>
    <xf numFmtId="0" fontId="0" fillId="0" borderId="0" xfId="0" applyFont="1" applyBorder="1" applyAlignment="1" quotePrefix="1">
      <alignment horizontal="right"/>
    </xf>
    <xf numFmtId="0" fontId="0" fillId="0" borderId="0" xfId="0" applyNumberFormat="1" applyFont="1" applyBorder="1" applyAlignment="1" quotePrefix="1">
      <alignment horizontal="center"/>
    </xf>
    <xf numFmtId="0" fontId="5" fillId="0" borderId="1" xfId="0" applyNumberFormat="1" applyFont="1" applyBorder="1" applyAlignment="1">
      <alignment vertical="top"/>
    </xf>
    <xf numFmtId="0" fontId="0" fillId="0" borderId="1" xfId="0" applyNumberFormat="1" applyFont="1" applyBorder="1" applyAlignment="1">
      <alignment vertical="center"/>
    </xf>
    <xf numFmtId="0" fontId="0" fillId="0" borderId="1" xfId="0" applyNumberFormat="1" applyFont="1" applyBorder="1" applyAlignment="1">
      <alignment/>
    </xf>
    <xf numFmtId="0" fontId="0" fillId="0" borderId="3" xfId="0" applyNumberFormat="1" applyFont="1" applyBorder="1" applyAlignment="1">
      <alignment vertical="top"/>
    </xf>
    <xf numFmtId="0" fontId="0" fillId="0" borderId="2" xfId="0" applyNumberFormat="1" applyFont="1" applyBorder="1" applyAlignment="1">
      <alignment horizontal="right" vertical="top"/>
    </xf>
    <xf numFmtId="0" fontId="0" fillId="0" borderId="0" xfId="0" applyNumberFormat="1" applyFont="1" applyBorder="1" applyAlignment="1">
      <alignment/>
    </xf>
    <xf numFmtId="2" fontId="0" fillId="0" borderId="0" xfId="0" applyNumberFormat="1" applyFont="1" applyBorder="1" applyAlignment="1">
      <alignment horizontal="right"/>
    </xf>
    <xf numFmtId="0" fontId="0" fillId="0" borderId="0" xfId="0" applyNumberFormat="1" applyFont="1" applyBorder="1" applyAlignment="1">
      <alignment horizontal="right" vertical="top"/>
    </xf>
    <xf numFmtId="0" fontId="0" fillId="0" borderId="1" xfId="0" applyFont="1" applyBorder="1" applyAlignment="1">
      <alignment/>
    </xf>
    <xf numFmtId="2" fontId="0" fillId="0" borderId="1" xfId="0" applyNumberFormat="1" applyFont="1" applyBorder="1" applyAlignment="1">
      <alignment horizontal="right"/>
    </xf>
    <xf numFmtId="0" fontId="0" fillId="0" borderId="0" xfId="0" applyNumberFormat="1" applyFont="1" applyBorder="1" applyAlignment="1" quotePrefix="1">
      <alignment horizontal="left"/>
    </xf>
    <xf numFmtId="0" fontId="0" fillId="0" borderId="0" xfId="0" applyFont="1" applyBorder="1" applyAlignment="1" quotePrefix="1">
      <alignment horizontal="center"/>
    </xf>
    <xf numFmtId="0" fontId="0" fillId="0" borderId="1" xfId="0" applyFont="1" applyBorder="1" applyAlignment="1" quotePrefix="1">
      <alignment horizontal="center"/>
    </xf>
    <xf numFmtId="1" fontId="0" fillId="0" borderId="0" xfId="0" applyNumberFormat="1" applyFont="1" applyBorder="1" applyAlignment="1">
      <alignment/>
    </xf>
    <xf numFmtId="0" fontId="0" fillId="0" borderId="2" xfId="0" applyFont="1" applyBorder="1" applyAlignment="1">
      <alignment horizontal="right"/>
    </xf>
    <xf numFmtId="176" fontId="0" fillId="0" borderId="3" xfId="0" applyNumberFormat="1" applyFont="1" applyBorder="1" applyAlignment="1">
      <alignment horizontal="center"/>
    </xf>
    <xf numFmtId="176" fontId="0" fillId="0" borderId="2" xfId="0" applyNumberFormat="1" applyFont="1" applyBorder="1" applyAlignment="1">
      <alignment horizontal="center"/>
    </xf>
    <xf numFmtId="4" fontId="0" fillId="0" borderId="1" xfId="0" applyNumberFormat="1" applyFont="1" applyBorder="1" applyAlignment="1">
      <alignment horizontal="right"/>
    </xf>
    <xf numFmtId="4" fontId="0" fillId="0" borderId="0" xfId="0" applyNumberFormat="1" applyFont="1" applyFill="1" applyBorder="1" applyAlignment="1">
      <alignment horizontal="right"/>
    </xf>
    <xf numFmtId="4" fontId="0" fillId="0" borderId="0" xfId="0" applyNumberFormat="1" applyFont="1" applyBorder="1" applyAlignment="1">
      <alignment horizontal="right"/>
    </xf>
    <xf numFmtId="0" fontId="0" fillId="0" borderId="0" xfId="0" applyBorder="1" applyAlignment="1">
      <alignment/>
    </xf>
    <xf numFmtId="2" fontId="0" fillId="0" borderId="0" xfId="0" applyNumberFormat="1" applyFont="1" applyBorder="1" applyAlignment="1">
      <alignment/>
    </xf>
    <xf numFmtId="0" fontId="1" fillId="0" borderId="0" xfId="0" applyFont="1" applyBorder="1" applyAlignment="1">
      <alignment/>
    </xf>
    <xf numFmtId="2" fontId="1" fillId="0" borderId="0" xfId="0" applyNumberFormat="1" applyFont="1" applyBorder="1" applyAlignment="1">
      <alignment/>
    </xf>
    <xf numFmtId="2" fontId="0" fillId="0" borderId="0" xfId="0" applyNumberFormat="1" applyFont="1" applyBorder="1" applyAlignment="1" quotePrefix="1">
      <alignment/>
    </xf>
    <xf numFmtId="0" fontId="0" fillId="0" borderId="2" xfId="0" applyNumberFormat="1" applyFont="1" applyBorder="1" applyAlignment="1">
      <alignment vertical="top"/>
    </xf>
    <xf numFmtId="0" fontId="0" fillId="0" borderId="2" xfId="0" applyFont="1" applyBorder="1" applyAlignment="1">
      <alignment/>
    </xf>
    <xf numFmtId="0" fontId="3" fillId="0" borderId="2" xfId="0" applyFont="1" applyBorder="1" applyAlignment="1">
      <alignment/>
    </xf>
    <xf numFmtId="15" fontId="0" fillId="2" borderId="3" xfId="0" applyNumberFormat="1" applyFont="1" applyFill="1" applyBorder="1" applyAlignment="1">
      <alignment/>
    </xf>
    <xf numFmtId="4" fontId="0" fillId="0" borderId="0" xfId="0" applyNumberFormat="1" applyFont="1" applyBorder="1" applyAlignment="1">
      <alignment horizontal="right" wrapText="1"/>
    </xf>
    <xf numFmtId="0" fontId="0" fillId="0" borderId="0" xfId="0" applyNumberFormat="1" applyFont="1" applyBorder="1" applyAlignment="1">
      <alignment/>
    </xf>
    <xf numFmtId="0" fontId="0" fillId="0" borderId="0" xfId="0" applyNumberFormat="1" applyFont="1" applyBorder="1" applyAlignment="1" quotePrefix="1">
      <alignment/>
    </xf>
    <xf numFmtId="1" fontId="0" fillId="0" borderId="1" xfId="0" applyNumberFormat="1" applyFont="1" applyBorder="1" applyAlignment="1">
      <alignment/>
    </xf>
    <xf numFmtId="0" fontId="3" fillId="0" borderId="0" xfId="0" applyFont="1" applyBorder="1" applyAlignment="1">
      <alignment/>
    </xf>
    <xf numFmtId="4" fontId="0" fillId="0" borderId="0" xfId="0" applyNumberFormat="1" applyFont="1" applyFill="1" applyBorder="1" applyAlignment="1">
      <alignment/>
    </xf>
    <xf numFmtId="4" fontId="0" fillId="0" borderId="0" xfId="0" applyNumberFormat="1" applyFont="1" applyBorder="1" applyAlignment="1">
      <alignment/>
    </xf>
    <xf numFmtId="0" fontId="0" fillId="0" borderId="1" xfId="0" applyNumberFormat="1" applyFont="1" applyBorder="1" applyAlignment="1">
      <alignment/>
    </xf>
    <xf numFmtId="0" fontId="8" fillId="0" borderId="3" xfId="0" applyNumberFormat="1" applyFont="1" applyBorder="1" applyAlignment="1">
      <alignment/>
    </xf>
    <xf numFmtId="0" fontId="0" fillId="0" borderId="3" xfId="0" applyNumberFormat="1" applyFont="1" applyBorder="1" applyAlignment="1">
      <alignment/>
    </xf>
    <xf numFmtId="0" fontId="0" fillId="0" borderId="0" xfId="0" applyFont="1" applyBorder="1" applyAlignment="1">
      <alignment horizontal="justify" vertical="top" wrapText="1"/>
    </xf>
    <xf numFmtId="0" fontId="0" fillId="0" borderId="1" xfId="0" applyFont="1" applyBorder="1" applyAlignment="1">
      <alignment horizontal="justify" vertical="top" wrapText="1"/>
    </xf>
    <xf numFmtId="0" fontId="0" fillId="0" borderId="0" xfId="0" applyNumberFormat="1" applyFont="1" applyBorder="1" applyAlignment="1">
      <alignment horizontal="right" vertical="top" wrapText="1"/>
    </xf>
    <xf numFmtId="0" fontId="0" fillId="0" borderId="0" xfId="0" applyFont="1" applyBorder="1" applyAlignment="1">
      <alignment horizontal="right" vertical="top" wrapText="1"/>
    </xf>
    <xf numFmtId="0" fontId="3" fillId="0" borderId="3" xfId="0" applyFont="1" applyBorder="1" applyAlignment="1">
      <alignment/>
    </xf>
    <xf numFmtId="0" fontId="3" fillId="0" borderId="0" xfId="0" applyNumberFormat="1" applyFont="1" applyBorder="1" applyAlignment="1">
      <alignment/>
    </xf>
    <xf numFmtId="176" fontId="0" fillId="0" borderId="2" xfId="0" applyNumberFormat="1" applyFont="1" applyBorder="1" applyAlignment="1">
      <alignment/>
    </xf>
    <xf numFmtId="0" fontId="0" fillId="0" borderId="0" xfId="0" applyFont="1" applyBorder="1" applyAlignment="1">
      <alignment/>
    </xf>
    <xf numFmtId="0" fontId="3" fillId="2" borderId="3" xfId="0" applyFont="1" applyFill="1" applyBorder="1" applyAlignment="1">
      <alignment/>
    </xf>
    <xf numFmtId="176" fontId="0" fillId="0" borderId="0" xfId="0" applyNumberFormat="1" applyFont="1" applyBorder="1" applyAlignment="1">
      <alignment/>
    </xf>
    <xf numFmtId="0" fontId="0" fillId="0" borderId="0" xfId="0" applyFont="1" applyBorder="1" applyAlignment="1">
      <alignment wrapText="1"/>
    </xf>
    <xf numFmtId="2" fontId="0" fillId="0" borderId="0" xfId="0" applyNumberFormat="1" applyFont="1" applyBorder="1" applyAlignment="1">
      <alignment/>
    </xf>
    <xf numFmtId="0" fontId="3" fillId="0" borderId="3" xfId="0" applyFont="1" applyBorder="1" applyAlignment="1" quotePrefix="1">
      <alignment/>
    </xf>
    <xf numFmtId="0" fontId="0" fillId="0" borderId="3" xfId="0" applyFont="1" applyBorder="1" applyAlignment="1" quotePrefix="1">
      <alignment/>
    </xf>
    <xf numFmtId="0" fontId="0" fillId="0" borderId="3" xfId="0" applyFont="1" applyBorder="1" applyAlignment="1">
      <alignment wrapText="1"/>
    </xf>
    <xf numFmtId="0" fontId="0" fillId="0" borderId="0" xfId="0" applyFont="1" applyBorder="1" applyAlignment="1">
      <alignment vertical="top" wrapText="1"/>
    </xf>
    <xf numFmtId="0" fontId="0" fillId="0" borderId="1" xfId="0" applyFont="1" applyBorder="1" applyAlignment="1">
      <alignment horizontal="right" vertical="top" wrapText="1"/>
    </xf>
    <xf numFmtId="0" fontId="0" fillId="0" borderId="3" xfId="0" applyFont="1" applyBorder="1" applyAlignment="1">
      <alignment/>
    </xf>
    <xf numFmtId="4" fontId="0" fillId="0" borderId="0" xfId="21" applyNumberFormat="1" applyFont="1" applyBorder="1" applyAlignment="1">
      <alignment horizontal="right" wrapText="1"/>
      <protection/>
    </xf>
    <xf numFmtId="4" fontId="10" fillId="0" borderId="0" xfId="0" applyNumberFormat="1" applyFont="1" applyBorder="1" applyAlignment="1">
      <alignment/>
    </xf>
    <xf numFmtId="0" fontId="0" fillId="0" borderId="1" xfId="0" applyFont="1" applyBorder="1" applyAlignment="1">
      <alignment wrapText="1"/>
    </xf>
    <xf numFmtId="0" fontId="0" fillId="0" borderId="3" xfId="0" applyFont="1" applyBorder="1" applyAlignment="1">
      <alignment vertical="top" wrapText="1"/>
    </xf>
    <xf numFmtId="0" fontId="0" fillId="0" borderId="3" xfId="0" applyFont="1" applyBorder="1" applyAlignment="1">
      <alignment horizontal="right" vertical="top" wrapText="1"/>
    </xf>
    <xf numFmtId="177" fontId="0" fillId="0" borderId="3" xfId="0" applyNumberFormat="1" applyFont="1" applyBorder="1" applyAlignment="1">
      <alignment/>
    </xf>
    <xf numFmtId="176" fontId="0" fillId="0" borderId="0" xfId="0" applyNumberFormat="1" applyFont="1" applyFill="1" applyBorder="1" applyAlignment="1">
      <alignment/>
    </xf>
    <xf numFmtId="0" fontId="0" fillId="0" borderId="2" xfId="0" applyNumberFormat="1" applyFont="1" applyBorder="1" applyAlignment="1">
      <alignment/>
    </xf>
    <xf numFmtId="4" fontId="0" fillId="0" borderId="2" xfId="0" applyNumberFormat="1" applyFont="1" applyFill="1" applyBorder="1" applyAlignment="1">
      <alignment horizontal="right" wrapText="1"/>
    </xf>
    <xf numFmtId="4" fontId="0" fillId="0" borderId="2" xfId="0" applyNumberFormat="1" applyFont="1" applyBorder="1" applyAlignment="1">
      <alignment horizontal="right" wrapText="1"/>
    </xf>
    <xf numFmtId="4" fontId="0" fillId="0" borderId="0" xfId="0" applyNumberFormat="1" applyFont="1" applyFill="1" applyBorder="1" applyAlignment="1">
      <alignment horizontal="right" wrapText="1"/>
    </xf>
    <xf numFmtId="0" fontId="5" fillId="0" borderId="0" xfId="0" applyNumberFormat="1" applyFont="1" applyBorder="1" applyAlignment="1">
      <alignment/>
    </xf>
    <xf numFmtId="2" fontId="0" fillId="0" borderId="0" xfId="0" applyNumberFormat="1" applyFont="1" applyBorder="1" applyAlignment="1">
      <alignment wrapText="1"/>
    </xf>
    <xf numFmtId="0" fontId="5" fillId="0" borderId="2" xfId="0" applyFont="1" applyBorder="1" applyAlignment="1">
      <alignment vertical="top" wrapText="1"/>
    </xf>
    <xf numFmtId="0" fontId="0" fillId="0" borderId="2" xfId="0" applyFont="1" applyBorder="1" applyAlignment="1" quotePrefix="1">
      <alignment horizontal="center"/>
    </xf>
    <xf numFmtId="2" fontId="0" fillId="0" borderId="2" xfId="0" applyNumberFormat="1" applyFont="1" applyBorder="1" applyAlignment="1">
      <alignment/>
    </xf>
    <xf numFmtId="4" fontId="0" fillId="0" borderId="0" xfId="0" applyNumberFormat="1" applyFont="1" applyFill="1" applyBorder="1" applyAlignment="1" quotePrefix="1">
      <alignment/>
    </xf>
    <xf numFmtId="2" fontId="0" fillId="0" borderId="0" xfId="0" applyNumberFormat="1" applyFont="1" applyBorder="1" applyAlignment="1" quotePrefix="1">
      <alignment/>
    </xf>
    <xf numFmtId="15" fontId="3" fillId="2" borderId="3" xfId="0" applyNumberFormat="1" applyFont="1" applyFill="1" applyBorder="1" applyAlignment="1">
      <alignment/>
    </xf>
    <xf numFmtId="0" fontId="5" fillId="0" borderId="2" xfId="0" applyFont="1" applyBorder="1" applyAlignment="1">
      <alignment/>
    </xf>
    <xf numFmtId="0" fontId="5" fillId="0" borderId="0" xfId="0" applyFont="1" applyBorder="1" applyAlignment="1">
      <alignment/>
    </xf>
    <xf numFmtId="0" fontId="4" fillId="0" borderId="0" xfId="0" applyFont="1" applyBorder="1" applyAlignment="1" quotePrefix="1">
      <alignment/>
    </xf>
    <xf numFmtId="176" fontId="2" fillId="0" borderId="0" xfId="0" applyNumberFormat="1" applyFont="1" applyBorder="1" applyAlignment="1">
      <alignment/>
    </xf>
    <xf numFmtId="0" fontId="0" fillId="0" borderId="1" xfId="0" applyFont="1" applyBorder="1" applyAlignment="1" quotePrefix="1">
      <alignment horizontal="right"/>
    </xf>
    <xf numFmtId="0" fontId="5" fillId="0" borderId="3" xfId="0" applyFont="1" applyBorder="1" applyAlignment="1">
      <alignment/>
    </xf>
    <xf numFmtId="0" fontId="0" fillId="0" borderId="0" xfId="0" applyFont="1" applyBorder="1" applyAlignment="1" quotePrefix="1">
      <alignment/>
    </xf>
    <xf numFmtId="0" fontId="0" fillId="0" borderId="0" xfId="0" applyFont="1" applyBorder="1" applyAlignment="1">
      <alignment horizontal="justify" vertical="top"/>
    </xf>
    <xf numFmtId="0" fontId="0" fillId="0" borderId="1" xfId="0" applyFont="1" applyBorder="1" applyAlignment="1">
      <alignment horizontal="justify" vertical="top"/>
    </xf>
    <xf numFmtId="1" fontId="0" fillId="0" borderId="0" xfId="0" applyNumberFormat="1" applyFont="1" applyFill="1" applyBorder="1" applyAlignment="1">
      <alignment/>
    </xf>
    <xf numFmtId="0" fontId="1" fillId="0" borderId="0" xfId="0" applyFont="1" applyBorder="1" applyAlignment="1">
      <alignment horizontal="left"/>
    </xf>
    <xf numFmtId="0" fontId="0" fillId="0" borderId="2" xfId="0" applyFont="1" applyBorder="1" applyAlignment="1" quotePrefix="1">
      <alignment/>
    </xf>
    <xf numFmtId="16" fontId="2" fillId="0" borderId="0" xfId="0" applyNumberFormat="1" applyFont="1" applyBorder="1" applyAlignment="1" quotePrefix="1">
      <alignment horizontal="left"/>
    </xf>
    <xf numFmtId="0" fontId="0" fillId="0" borderId="0" xfId="0" applyFont="1" applyAlignment="1" quotePrefix="1">
      <alignment horizontal="center"/>
    </xf>
    <xf numFmtId="0" fontId="0" fillId="0" borderId="0" xfId="0" applyFont="1" applyAlignment="1" quotePrefix="1">
      <alignment horizontal="right"/>
    </xf>
    <xf numFmtId="0" fontId="0" fillId="0" borderId="0" xfId="0" applyFont="1" applyAlignment="1" quotePrefix="1">
      <alignment/>
    </xf>
    <xf numFmtId="0" fontId="0" fillId="0" borderId="0" xfId="0" applyNumberFormat="1" applyFont="1" applyAlignment="1">
      <alignment/>
    </xf>
    <xf numFmtId="0" fontId="5" fillId="0" borderId="0" xfId="0" applyFont="1" applyAlignment="1">
      <alignment/>
    </xf>
    <xf numFmtId="0" fontId="0" fillId="0" borderId="0" xfId="0" applyNumberFormat="1" applyFont="1" applyAlignment="1">
      <alignment/>
    </xf>
    <xf numFmtId="0" fontId="0" fillId="0" borderId="0" xfId="0" applyFont="1" applyAlignment="1">
      <alignment horizontal="center"/>
    </xf>
    <xf numFmtId="0" fontId="3" fillId="0" borderId="0" xfId="0" applyFont="1" applyAlignment="1">
      <alignment horizontal="center"/>
    </xf>
    <xf numFmtId="0" fontId="0" fillId="0" borderId="0" xfId="0" applyNumberFormat="1" applyFont="1" applyAlignment="1">
      <alignment horizontal="right"/>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xf>
    <xf numFmtId="2" fontId="0" fillId="0" borderId="0" xfId="0" applyNumberFormat="1" applyFont="1" applyAlignment="1" quotePrefix="1">
      <alignment/>
    </xf>
    <xf numFmtId="2" fontId="0" fillId="0" borderId="0" xfId="0" applyNumberFormat="1" applyFont="1" applyAlignment="1">
      <alignment/>
    </xf>
    <xf numFmtId="16" fontId="5" fillId="0" borderId="1" xfId="0" applyNumberFormat="1" applyFont="1" applyFill="1" applyBorder="1" applyAlignment="1">
      <alignment/>
    </xf>
    <xf numFmtId="0" fontId="0" fillId="0" borderId="1" xfId="0" applyFont="1" applyBorder="1" applyAlignment="1">
      <alignment horizontal="center"/>
    </xf>
    <xf numFmtId="1" fontId="0" fillId="0" borderId="0" xfId="0" applyNumberFormat="1" applyBorder="1" applyAlignment="1">
      <alignment/>
    </xf>
    <xf numFmtId="1" fontId="2" fillId="0" borderId="0" xfId="0" applyNumberFormat="1" applyFont="1" applyBorder="1" applyAlignment="1">
      <alignment horizontal="left"/>
    </xf>
    <xf numFmtId="1" fontId="1" fillId="0" borderId="0" xfId="0" applyNumberFormat="1" applyFont="1" applyBorder="1" applyAlignment="1">
      <alignment horizontal="left"/>
    </xf>
    <xf numFmtId="2" fontId="2" fillId="0" borderId="0" xfId="0" applyNumberFormat="1" applyFont="1" applyBorder="1" applyAlignment="1">
      <alignment/>
    </xf>
    <xf numFmtId="0" fontId="2" fillId="0" borderId="2" xfId="0" applyFont="1" applyBorder="1" applyAlignment="1">
      <alignment/>
    </xf>
    <xf numFmtId="0" fontId="2" fillId="0" borderId="4" xfId="0" applyFont="1" applyBorder="1" applyAlignment="1">
      <alignment/>
    </xf>
    <xf numFmtId="0" fontId="2" fillId="0" borderId="5" xfId="0" applyFont="1" applyBorder="1" applyAlignment="1">
      <alignment horizontal="center"/>
    </xf>
    <xf numFmtId="0" fontId="2" fillId="0" borderId="6" xfId="0" applyFont="1" applyBorder="1" applyAlignment="1">
      <alignment horizontal="center"/>
    </xf>
    <xf numFmtId="0" fontId="2" fillId="0" borderId="5" xfId="0" applyFont="1" applyBorder="1" applyAlignment="1" quotePrefix="1">
      <alignment horizontal="center"/>
    </xf>
    <xf numFmtId="173" fontId="2" fillId="0" borderId="5" xfId="0" applyNumberFormat="1" applyFont="1" applyBorder="1" applyAlignment="1" quotePrefix="1">
      <alignment horizontal="center"/>
    </xf>
    <xf numFmtId="174" fontId="2" fillId="0" borderId="5" xfId="0" applyNumberFormat="1" applyFont="1" applyBorder="1" applyAlignment="1" quotePrefix="1">
      <alignment horizontal="center"/>
    </xf>
    <xf numFmtId="173" fontId="2" fillId="0" borderId="5" xfId="0" applyNumberFormat="1" applyFont="1" applyBorder="1" applyAlignment="1">
      <alignment horizontal="center"/>
    </xf>
    <xf numFmtId="173" fontId="2" fillId="0" borderId="6" xfId="0" applyNumberFormat="1" applyFont="1" applyBorder="1" applyAlignment="1">
      <alignment horizontal="center"/>
    </xf>
    <xf numFmtId="0" fontId="0" fillId="0" borderId="5" xfId="0" applyBorder="1" applyAlignment="1">
      <alignment/>
    </xf>
    <xf numFmtId="0" fontId="0" fillId="0" borderId="6" xfId="0" applyBorder="1" applyAlignment="1">
      <alignment/>
    </xf>
    <xf numFmtId="0" fontId="12" fillId="0" borderId="0" xfId="0" applyFont="1" applyAlignment="1">
      <alignment/>
    </xf>
    <xf numFmtId="0" fontId="0" fillId="0" borderId="7" xfId="0" applyBorder="1" applyAlignment="1">
      <alignment/>
    </xf>
    <xf numFmtId="0" fontId="0" fillId="0" borderId="8" xfId="0" applyBorder="1" applyAlignment="1">
      <alignment/>
    </xf>
    <xf numFmtId="0" fontId="5" fillId="0" borderId="8" xfId="0" applyFont="1" applyBorder="1" applyAlignment="1">
      <alignment vertical="top" wrapText="1"/>
    </xf>
    <xf numFmtId="0" fontId="0" fillId="0" borderId="0" xfId="0" applyAlignment="1">
      <alignment wrapText="1"/>
    </xf>
    <xf numFmtId="0" fontId="4" fillId="0" borderId="1" xfId="0" applyFont="1" applyBorder="1" applyAlignment="1">
      <alignment horizontal="left"/>
    </xf>
    <xf numFmtId="0" fontId="2" fillId="0" borderId="4" xfId="0" applyFont="1" applyBorder="1" applyAlignment="1">
      <alignment horizontal="center"/>
    </xf>
    <xf numFmtId="173" fontId="2" fillId="0" borderId="0" xfId="0" applyNumberFormat="1" applyFont="1" applyBorder="1" applyAlignment="1" quotePrefix="1">
      <alignment horizontal="center"/>
    </xf>
    <xf numFmtId="0" fontId="2" fillId="0" borderId="6" xfId="0" applyFont="1" applyBorder="1" applyAlignment="1">
      <alignment/>
    </xf>
    <xf numFmtId="0" fontId="5" fillId="0" borderId="1" xfId="0" applyFont="1" applyBorder="1" applyAlignment="1" quotePrefix="1">
      <alignment/>
    </xf>
    <xf numFmtId="0" fontId="0" fillId="0" borderId="6" xfId="0" applyBorder="1" applyAlignment="1">
      <alignment horizontal="left"/>
    </xf>
    <xf numFmtId="0" fontId="3" fillId="0" borderId="5" xfId="0" applyFont="1" applyBorder="1" applyAlignment="1">
      <alignment horizontal="right"/>
    </xf>
    <xf numFmtId="0" fontId="0" fillId="0" borderId="5" xfId="0" applyFont="1" applyBorder="1" applyAlignment="1">
      <alignment horizontal="right"/>
    </xf>
    <xf numFmtId="1" fontId="0" fillId="0" borderId="5" xfId="0" applyNumberFormat="1" applyFont="1" applyBorder="1" applyAlignment="1">
      <alignment horizontal="right"/>
    </xf>
    <xf numFmtId="0" fontId="3" fillId="0" borderId="5" xfId="0" applyFont="1" applyFill="1" applyBorder="1" applyAlignment="1">
      <alignment horizontal="right"/>
    </xf>
    <xf numFmtId="0" fontId="0" fillId="0" borderId="6" xfId="0" applyFill="1" applyBorder="1" applyAlignment="1">
      <alignment horizontal="center"/>
    </xf>
    <xf numFmtId="1" fontId="0" fillId="0" borderId="5" xfId="0" applyNumberFormat="1" applyFont="1" applyFill="1" applyBorder="1" applyAlignment="1">
      <alignment horizontal="right"/>
    </xf>
    <xf numFmtId="0" fontId="0" fillId="0" borderId="5" xfId="0" applyFont="1" applyFill="1" applyBorder="1" applyAlignment="1">
      <alignment horizontal="right"/>
    </xf>
    <xf numFmtId="0" fontId="0" fillId="0" borderId="0" xfId="0" applyFont="1" applyFill="1" applyBorder="1" applyAlignment="1">
      <alignment/>
    </xf>
    <xf numFmtId="16" fontId="0" fillId="0" borderId="0" xfId="0" applyNumberFormat="1" applyFont="1" applyFill="1" applyBorder="1" applyAlignment="1" quotePrefix="1">
      <alignment/>
    </xf>
    <xf numFmtId="0" fontId="0" fillId="0" borderId="5" xfId="0" applyFont="1" applyBorder="1" applyAlignment="1">
      <alignment/>
    </xf>
    <xf numFmtId="16" fontId="0" fillId="0" borderId="1" xfId="0" applyNumberFormat="1" applyFont="1" applyBorder="1" applyAlignment="1">
      <alignment/>
    </xf>
    <xf numFmtId="0" fontId="0" fillId="0" borderId="1" xfId="0" applyFont="1" applyFill="1" applyBorder="1" applyAlignment="1">
      <alignment horizontal="right"/>
    </xf>
    <xf numFmtId="0" fontId="0" fillId="0" borderId="6" xfId="0" applyFont="1" applyBorder="1" applyAlignment="1" quotePrefix="1">
      <alignment horizontal="right"/>
    </xf>
    <xf numFmtId="0" fontId="3" fillId="0" borderId="0" xfId="0" applyFont="1" applyBorder="1" applyAlignment="1">
      <alignment horizontal="left"/>
    </xf>
    <xf numFmtId="0" fontId="3" fillId="0" borderId="0" xfId="0" applyFont="1" applyBorder="1" applyAlignment="1">
      <alignment horizontal="center"/>
    </xf>
    <xf numFmtId="0" fontId="0" fillId="0" borderId="6" xfId="0" applyFont="1" applyFill="1" applyBorder="1" applyAlignment="1">
      <alignment horizontal="right"/>
    </xf>
    <xf numFmtId="0" fontId="0" fillId="0" borderId="9" xfId="0" applyBorder="1" applyAlignment="1">
      <alignment horizontal="center"/>
    </xf>
    <xf numFmtId="0" fontId="0" fillId="0" borderId="9" xfId="0" applyBorder="1" applyAlignment="1">
      <alignment/>
    </xf>
    <xf numFmtId="0" fontId="2" fillId="0" borderId="4" xfId="0" applyFont="1" applyBorder="1" applyAlignment="1">
      <alignment horizontal="right"/>
    </xf>
    <xf numFmtId="0" fontId="2" fillId="0" borderId="5" xfId="0" applyFont="1" applyBorder="1" applyAlignment="1">
      <alignment horizontal="right"/>
    </xf>
    <xf numFmtId="0" fontId="2" fillId="0" borderId="6" xfId="0" applyFont="1" applyBorder="1" applyAlignment="1">
      <alignment horizontal="right"/>
    </xf>
    <xf numFmtId="176" fontId="2" fillId="0" borderId="6" xfId="0" applyNumberFormat="1" applyFont="1" applyBorder="1" applyAlignment="1">
      <alignment/>
    </xf>
    <xf numFmtId="1" fontId="2" fillId="0" borderId="5" xfId="0" applyNumberFormat="1" applyFont="1" applyBorder="1" applyAlignment="1">
      <alignment/>
    </xf>
    <xf numFmtId="0" fontId="2" fillId="0" borderId="5" xfId="0" applyFont="1" applyBorder="1" applyAlignment="1">
      <alignment/>
    </xf>
    <xf numFmtId="0" fontId="2" fillId="0" borderId="5" xfId="0" applyFont="1" applyBorder="1" applyAlignment="1" quotePrefix="1">
      <alignment horizontal="right"/>
    </xf>
    <xf numFmtId="2" fontId="2" fillId="0" borderId="5" xfId="0" applyNumberFormat="1" applyFont="1" applyBorder="1" applyAlignment="1">
      <alignment/>
    </xf>
    <xf numFmtId="0" fontId="11" fillId="0" borderId="0" xfId="0" applyFont="1" applyAlignment="1">
      <alignment/>
    </xf>
    <xf numFmtId="1" fontId="2" fillId="0" borderId="5" xfId="0" applyNumberFormat="1" applyFont="1" applyBorder="1" applyAlignment="1" quotePrefix="1">
      <alignment horizontal="right"/>
    </xf>
    <xf numFmtId="0" fontId="1" fillId="0" borderId="5" xfId="0" applyFont="1" applyBorder="1" applyAlignment="1" quotePrefix="1">
      <alignment/>
    </xf>
    <xf numFmtId="0" fontId="2" fillId="0" borderId="5" xfId="0" applyFont="1" applyBorder="1" applyAlignment="1" quotePrefix="1">
      <alignment/>
    </xf>
    <xf numFmtId="1" fontId="2" fillId="0" borderId="5" xfId="0" applyNumberFormat="1" applyFont="1" applyBorder="1" applyAlignment="1" quotePrefix="1">
      <alignment/>
    </xf>
    <xf numFmtId="0" fontId="2" fillId="0" borderId="5" xfId="0" applyFont="1" applyFill="1" applyBorder="1" applyAlignment="1">
      <alignment horizontal="right"/>
    </xf>
    <xf numFmtId="0" fontId="2" fillId="0" borderId="3" xfId="0" applyFont="1" applyBorder="1" applyAlignment="1">
      <alignment horizontal="right"/>
    </xf>
    <xf numFmtId="174" fontId="2" fillId="0" borderId="5" xfId="0" applyNumberFormat="1" applyFont="1" applyBorder="1" applyAlignment="1">
      <alignment/>
    </xf>
    <xf numFmtId="174" fontId="1" fillId="0" borderId="5" xfId="0" applyNumberFormat="1" applyFont="1" applyBorder="1" applyAlignment="1">
      <alignment/>
    </xf>
    <xf numFmtId="174" fontId="2" fillId="0" borderId="5" xfId="0" applyNumberFormat="1" applyFont="1" applyBorder="1" applyAlignment="1" quotePrefix="1">
      <alignment horizontal="right"/>
    </xf>
    <xf numFmtId="174" fontId="2" fillId="0" borderId="5" xfId="0" applyNumberFormat="1" applyFont="1" applyBorder="1" applyAlignment="1">
      <alignment horizontal="right"/>
    </xf>
    <xf numFmtId="16" fontId="0" fillId="0" borderId="3" xfId="0" applyNumberFormat="1" applyFont="1" applyFill="1" applyBorder="1" applyAlignment="1">
      <alignment/>
    </xf>
    <xf numFmtId="0" fontId="2" fillId="0" borderId="9" xfId="0" applyFont="1" applyBorder="1" applyAlignment="1">
      <alignment/>
    </xf>
    <xf numFmtId="176" fontId="2" fillId="0" borderId="9" xfId="0" applyNumberFormat="1" applyFont="1" applyFill="1" applyBorder="1" applyAlignment="1">
      <alignment/>
    </xf>
    <xf numFmtId="1" fontId="2" fillId="0" borderId="5" xfId="0" applyNumberFormat="1" applyFont="1" applyFill="1" applyBorder="1" applyAlignment="1">
      <alignment/>
    </xf>
    <xf numFmtId="1" fontId="1" fillId="0" borderId="5" xfId="0" applyNumberFormat="1" applyFont="1" applyFill="1" applyBorder="1" applyAlignment="1">
      <alignment/>
    </xf>
    <xf numFmtId="1" fontId="2" fillId="0" borderId="0" xfId="0" applyNumberFormat="1" applyFont="1" applyFill="1" applyBorder="1" applyAlignment="1">
      <alignment horizontal="right"/>
    </xf>
    <xf numFmtId="1" fontId="2" fillId="0" borderId="5" xfId="0" applyNumberFormat="1" applyFont="1" applyFill="1" applyBorder="1" applyAlignment="1">
      <alignment horizontal="right"/>
    </xf>
    <xf numFmtId="176" fontId="2" fillId="0" borderId="6" xfId="0" applyNumberFormat="1" applyFont="1" applyBorder="1" applyAlignment="1">
      <alignment horizontal="right"/>
    </xf>
    <xf numFmtId="176" fontId="2" fillId="0" borderId="9" xfId="0" applyNumberFormat="1" applyFont="1" applyBorder="1" applyAlignment="1">
      <alignment horizontal="right"/>
    </xf>
    <xf numFmtId="14" fontId="2" fillId="0" borderId="6" xfId="0" applyNumberFormat="1" applyFont="1" applyBorder="1" applyAlignment="1">
      <alignment horizontal="right"/>
    </xf>
    <xf numFmtId="0" fontId="2" fillId="0" borderId="6" xfId="0" applyFont="1" applyBorder="1" applyAlignment="1" quotePrefix="1">
      <alignment/>
    </xf>
    <xf numFmtId="176" fontId="2" fillId="0" borderId="0" xfId="0" applyNumberFormat="1" applyFont="1" applyBorder="1" applyAlignment="1" quotePrefix="1">
      <alignment horizontal="center"/>
    </xf>
    <xf numFmtId="176" fontId="2" fillId="0" borderId="0" xfId="0" applyNumberFormat="1" applyFont="1" applyBorder="1" applyAlignment="1" quotePrefix="1">
      <alignment horizontal="right"/>
    </xf>
    <xf numFmtId="16" fontId="0" fillId="0" borderId="3" xfId="0" applyNumberFormat="1" applyFont="1" applyBorder="1" applyAlignment="1" quotePrefix="1">
      <alignment horizontal="right"/>
    </xf>
    <xf numFmtId="0" fontId="0" fillId="0" borderId="0" xfId="0" applyNumberFormat="1" applyFont="1" applyBorder="1" applyAlignment="1" quotePrefix="1">
      <alignment/>
    </xf>
    <xf numFmtId="176" fontId="0" fillId="0" borderId="9" xfId="0" applyNumberFormat="1" applyFont="1" applyBorder="1" applyAlignment="1">
      <alignment/>
    </xf>
    <xf numFmtId="4" fontId="0" fillId="0" borderId="5" xfId="0" applyNumberFormat="1" applyFont="1" applyBorder="1" applyAlignment="1">
      <alignment horizontal="right" wrapText="1"/>
    </xf>
    <xf numFmtId="0" fontId="0" fillId="0" borderId="5" xfId="0" applyNumberFormat="1" applyFont="1" applyBorder="1" applyAlignment="1">
      <alignment/>
    </xf>
    <xf numFmtId="0" fontId="0" fillId="0" borderId="6" xfId="0" applyNumberFormat="1" applyFont="1" applyBorder="1" applyAlignment="1">
      <alignment/>
    </xf>
    <xf numFmtId="0" fontId="0" fillId="0" borderId="0" xfId="0" applyFont="1" applyBorder="1" applyAlignment="1">
      <alignment horizontal="left"/>
    </xf>
    <xf numFmtId="0" fontId="0" fillId="0" borderId="4" xfId="0" applyNumberFormat="1" applyFont="1" applyBorder="1" applyAlignment="1">
      <alignment horizontal="right" vertical="top"/>
    </xf>
    <xf numFmtId="2" fontId="0" fillId="0" borderId="5" xfId="0" applyNumberFormat="1" applyFont="1" applyBorder="1" applyAlignment="1">
      <alignment horizontal="right" vertical="top"/>
    </xf>
    <xf numFmtId="2" fontId="0" fillId="0" borderId="5" xfId="0" applyNumberFormat="1" applyFont="1" applyBorder="1" applyAlignment="1">
      <alignment horizontal="right"/>
    </xf>
    <xf numFmtId="2" fontId="0" fillId="0" borderId="6" xfId="0" applyNumberFormat="1" applyFont="1" applyBorder="1" applyAlignment="1">
      <alignment horizontal="right"/>
    </xf>
    <xf numFmtId="0" fontId="0" fillId="0" borderId="5" xfId="0" applyNumberFormat="1" applyFont="1" applyBorder="1" applyAlignment="1" quotePrefix="1">
      <alignment horizontal="right"/>
    </xf>
    <xf numFmtId="0" fontId="0" fillId="0" borderId="6" xfId="0" applyFont="1" applyBorder="1" applyAlignment="1">
      <alignment/>
    </xf>
    <xf numFmtId="1" fontId="0" fillId="0" borderId="5" xfId="0" applyNumberFormat="1" applyFont="1" applyBorder="1" applyAlignment="1">
      <alignment/>
    </xf>
    <xf numFmtId="1" fontId="0" fillId="0" borderId="6" xfId="0" applyNumberFormat="1" applyFont="1" applyBorder="1" applyAlignment="1">
      <alignment horizontal="right"/>
    </xf>
    <xf numFmtId="4" fontId="0" fillId="0" borderId="5" xfId="21" applyNumberFormat="1" applyFont="1" applyBorder="1" applyAlignment="1">
      <alignment horizontal="right" wrapText="1"/>
      <protection/>
    </xf>
    <xf numFmtId="0" fontId="0" fillId="0" borderId="9" xfId="0" applyFont="1" applyBorder="1" applyAlignment="1">
      <alignment horizontal="right" vertical="top" wrapText="1"/>
    </xf>
    <xf numFmtId="0" fontId="0" fillId="0" borderId="5" xfId="0" applyFont="1" applyBorder="1" applyAlignment="1">
      <alignment/>
    </xf>
    <xf numFmtId="0" fontId="0" fillId="0" borderId="6" xfId="0" applyFont="1" applyBorder="1" applyAlignment="1">
      <alignment horizontal="right"/>
    </xf>
    <xf numFmtId="2" fontId="0" fillId="0" borderId="5" xfId="0" applyNumberFormat="1" applyFont="1" applyBorder="1" applyAlignment="1">
      <alignment/>
    </xf>
    <xf numFmtId="2" fontId="0" fillId="0" borderId="6" xfId="0" applyNumberFormat="1" applyFont="1" applyBorder="1" applyAlignment="1">
      <alignment/>
    </xf>
    <xf numFmtId="4" fontId="0" fillId="0" borderId="5" xfId="0" applyNumberFormat="1" applyFont="1" applyBorder="1" applyAlignment="1">
      <alignment horizontal="right"/>
    </xf>
    <xf numFmtId="2" fontId="0" fillId="0" borderId="6" xfId="0" applyNumberFormat="1" applyFont="1" applyBorder="1" applyAlignment="1">
      <alignment/>
    </xf>
    <xf numFmtId="0" fontId="0" fillId="0" borderId="9" xfId="0" applyFont="1" applyBorder="1" applyAlignment="1">
      <alignment/>
    </xf>
    <xf numFmtId="0" fontId="0" fillId="0" borderId="9" xfId="0" applyFont="1" applyBorder="1" applyAlignment="1">
      <alignment wrapText="1"/>
    </xf>
    <xf numFmtId="0" fontId="0" fillId="0" borderId="6" xfId="0" applyFont="1" applyBorder="1" applyAlignment="1">
      <alignment/>
    </xf>
    <xf numFmtId="0" fontId="0" fillId="0" borderId="0" xfId="0" applyFont="1" applyFill="1" applyBorder="1" applyAlignment="1">
      <alignment horizontal="left"/>
    </xf>
    <xf numFmtId="16" fontId="0" fillId="0" borderId="1" xfId="0" applyNumberFormat="1" applyFont="1" applyBorder="1" applyAlignment="1">
      <alignment horizontal="left"/>
    </xf>
    <xf numFmtId="0" fontId="3" fillId="0" borderId="2" xfId="0" applyFont="1" applyBorder="1" applyAlignment="1">
      <alignment horizontal="right"/>
    </xf>
    <xf numFmtId="0" fontId="3" fillId="0" borderId="2" xfId="0" applyFont="1" applyFill="1" applyBorder="1" applyAlignment="1">
      <alignment horizontal="right"/>
    </xf>
    <xf numFmtId="16" fontId="3" fillId="0" borderId="2" xfId="0" applyNumberFormat="1" applyFont="1" applyBorder="1" applyAlignment="1">
      <alignment/>
    </xf>
    <xf numFmtId="1" fontId="1" fillId="0" borderId="5" xfId="0" applyNumberFormat="1" applyFont="1" applyBorder="1" applyAlignment="1">
      <alignment/>
    </xf>
    <xf numFmtId="1" fontId="2" fillId="0" borderId="5" xfId="0" applyNumberFormat="1" applyFont="1" applyBorder="1" applyAlignment="1">
      <alignment horizontal="right"/>
    </xf>
    <xf numFmtId="2" fontId="2" fillId="0" borderId="6" xfId="0" applyNumberFormat="1" applyFont="1" applyBorder="1" applyAlignment="1">
      <alignment/>
    </xf>
    <xf numFmtId="2" fontId="2" fillId="0" borderId="0" xfId="0" applyNumberFormat="1" applyFont="1" applyFill="1" applyBorder="1" applyAlignment="1">
      <alignment horizontal="right"/>
    </xf>
    <xf numFmtId="178" fontId="3" fillId="0" borderId="0" xfId="0" applyNumberFormat="1" applyFont="1" applyBorder="1" applyAlignment="1">
      <alignment/>
    </xf>
    <xf numFmtId="178" fontId="1" fillId="0" borderId="0" xfId="0" applyNumberFormat="1" applyFont="1" applyBorder="1" applyAlignment="1">
      <alignment/>
    </xf>
    <xf numFmtId="174" fontId="1" fillId="0" borderId="5" xfId="0" applyNumberFormat="1" applyFont="1" applyBorder="1" applyAlignment="1">
      <alignment horizontal="right"/>
    </xf>
    <xf numFmtId="0" fontId="1" fillId="0" borderId="0" xfId="0" applyNumberFormat="1" applyFont="1" applyBorder="1" applyAlignment="1">
      <alignment/>
    </xf>
    <xf numFmtId="174" fontId="2" fillId="0" borderId="6" xfId="0" applyNumberFormat="1" applyFont="1" applyBorder="1" applyAlignment="1">
      <alignment horizontal="right"/>
    </xf>
    <xf numFmtId="2" fontId="2" fillId="0" borderId="1" xfId="0" applyNumberFormat="1" applyFont="1" applyBorder="1" applyAlignment="1">
      <alignment horizontal="right"/>
    </xf>
    <xf numFmtId="2" fontId="0" fillId="0" borderId="2" xfId="0" applyNumberFormat="1" applyFont="1" applyBorder="1" applyAlignment="1">
      <alignment horizontal="right"/>
    </xf>
    <xf numFmtId="176" fontId="2" fillId="0" borderId="6" xfId="0" applyNumberFormat="1" applyFont="1" applyBorder="1" applyAlignment="1">
      <alignment horizontal="center"/>
    </xf>
    <xf numFmtId="0" fontId="1" fillId="0" borderId="0" xfId="0" applyNumberFormat="1" applyFont="1" applyBorder="1" applyAlignment="1">
      <alignment horizontal="left"/>
    </xf>
    <xf numFmtId="0" fontId="2" fillId="0" borderId="6" xfId="0" applyFont="1" applyBorder="1" applyAlignment="1" quotePrefix="1">
      <alignment horizontal="center"/>
    </xf>
    <xf numFmtId="0" fontId="0" fillId="0" borderId="5" xfId="0" applyBorder="1" applyAlignment="1">
      <alignment horizontal="center"/>
    </xf>
    <xf numFmtId="176" fontId="2" fillId="0" borderId="6" xfId="0" applyNumberFormat="1" applyFont="1" applyBorder="1" applyAlignment="1" quotePrefix="1">
      <alignment horizontal="right"/>
    </xf>
    <xf numFmtId="1" fontId="1" fillId="0" borderId="5" xfId="0" applyNumberFormat="1" applyFont="1" applyBorder="1" applyAlignment="1" quotePrefix="1">
      <alignment horizontal="right"/>
    </xf>
    <xf numFmtId="175" fontId="0" fillId="0" borderId="1" xfId="0" applyNumberFormat="1" applyFont="1" applyBorder="1" applyAlignment="1">
      <alignment horizontal="left"/>
    </xf>
    <xf numFmtId="0" fontId="0" fillId="0" borderId="0" xfId="0" applyFont="1" applyAlignment="1">
      <alignment vertical="top" wrapText="1"/>
    </xf>
    <xf numFmtId="16" fontId="3" fillId="0" borderId="0" xfId="0" applyNumberFormat="1" applyFont="1" applyBorder="1" applyAlignment="1">
      <alignment horizontal="left"/>
    </xf>
    <xf numFmtId="0" fontId="3" fillId="0" borderId="0" xfId="0" applyFont="1" applyBorder="1" applyAlignment="1" quotePrefix="1">
      <alignment horizontal="right"/>
    </xf>
    <xf numFmtId="0" fontId="2" fillId="0" borderId="0" xfId="0" applyFont="1" applyBorder="1" applyAlignment="1" quotePrefix="1">
      <alignment/>
    </xf>
    <xf numFmtId="0" fontId="0" fillId="0" borderId="6" xfId="0" applyBorder="1" applyAlignment="1">
      <alignment horizontal="center"/>
    </xf>
    <xf numFmtId="0" fontId="3" fillId="0" borderId="4" xfId="0" applyFont="1" applyFill="1" applyBorder="1" applyAlignment="1">
      <alignment horizontal="right"/>
    </xf>
    <xf numFmtId="0" fontId="2" fillId="0" borderId="3" xfId="0" applyFont="1" applyBorder="1" applyAlignment="1">
      <alignment horizontal="center"/>
    </xf>
    <xf numFmtId="175" fontId="0" fillId="0" borderId="2" xfId="0" applyNumberFormat="1" applyFont="1" applyBorder="1" applyAlignment="1">
      <alignment horizontal="left"/>
    </xf>
    <xf numFmtId="175" fontId="0" fillId="0" borderId="0" xfId="0" applyNumberFormat="1" applyFont="1" applyBorder="1" applyAlignment="1">
      <alignment horizontal="left"/>
    </xf>
    <xf numFmtId="1" fontId="0" fillId="0" borderId="2" xfId="0" applyNumberFormat="1" applyFont="1" applyBorder="1" applyAlignment="1">
      <alignment horizontal="right"/>
    </xf>
    <xf numFmtId="1" fontId="0" fillId="0" borderId="2" xfId="0" applyNumberFormat="1" applyFont="1" applyBorder="1" applyAlignment="1">
      <alignment/>
    </xf>
    <xf numFmtId="174" fontId="2" fillId="0" borderId="2" xfId="0" applyNumberFormat="1" applyFont="1" applyBorder="1" applyAlignment="1" quotePrefix="1">
      <alignment horizontal="center"/>
    </xf>
    <xf numFmtId="0" fontId="2" fillId="0" borderId="4" xfId="0" applyFont="1" applyBorder="1" applyAlignment="1" quotePrefix="1">
      <alignment horizontal="center"/>
    </xf>
    <xf numFmtId="0" fontId="2" fillId="0" borderId="0" xfId="0" applyNumberFormat="1" applyFont="1" applyBorder="1" applyAlignment="1">
      <alignment/>
    </xf>
    <xf numFmtId="2" fontId="2" fillId="0" borderId="0" xfId="0" applyNumberFormat="1" applyFont="1" applyBorder="1" applyAlignment="1" quotePrefix="1">
      <alignment/>
    </xf>
    <xf numFmtId="2" fontId="2" fillId="0" borderId="0" xfId="0" applyNumberFormat="1" applyFont="1" applyBorder="1" applyAlignment="1" quotePrefix="1">
      <alignment horizontal="right"/>
    </xf>
    <xf numFmtId="16" fontId="5" fillId="0" borderId="3" xfId="0" applyNumberFormat="1" applyFont="1" applyFill="1" applyBorder="1" applyAlignment="1">
      <alignment/>
    </xf>
    <xf numFmtId="176" fontId="2" fillId="0" borderId="3" xfId="0" applyNumberFormat="1" applyFont="1" applyBorder="1" applyAlignment="1">
      <alignment horizontal="right"/>
    </xf>
    <xf numFmtId="176" fontId="0" fillId="0" borderId="0" xfId="0" applyNumberFormat="1" applyFont="1" applyAlignment="1">
      <alignment/>
    </xf>
    <xf numFmtId="0" fontId="0" fillId="0" borderId="0" xfId="0" applyNumberFormat="1" applyFont="1" applyAlignment="1" quotePrefix="1">
      <alignment horizontal="center"/>
    </xf>
    <xf numFmtId="0" fontId="0" fillId="0" borderId="0" xfId="0" applyNumberFormat="1" applyFont="1" applyAlignment="1" quotePrefix="1">
      <alignment/>
    </xf>
    <xf numFmtId="0" fontId="0" fillId="0" borderId="0" xfId="0" applyNumberFormat="1" applyFont="1" applyAlignment="1">
      <alignment wrapText="1"/>
    </xf>
    <xf numFmtId="0" fontId="0" fillId="0" borderId="0" xfId="0" applyNumberFormat="1" applyFont="1" applyAlignment="1">
      <alignment horizontal="left" wrapText="1"/>
    </xf>
    <xf numFmtId="0" fontId="0" fillId="0" borderId="0" xfId="0" applyFont="1" applyFill="1" applyAlignment="1">
      <alignment/>
    </xf>
    <xf numFmtId="176" fontId="0" fillId="0" borderId="4" xfId="0" applyNumberFormat="1" applyFont="1" applyBorder="1" applyAlignment="1">
      <alignment/>
    </xf>
    <xf numFmtId="1" fontId="0" fillId="0" borderId="4" xfId="0" applyNumberFormat="1" applyFont="1" applyBorder="1" applyAlignment="1">
      <alignment/>
    </xf>
    <xf numFmtId="0" fontId="0" fillId="0" borderId="9" xfId="0" applyNumberFormat="1" applyFont="1" applyBorder="1" applyAlignment="1">
      <alignment/>
    </xf>
    <xf numFmtId="0" fontId="2" fillId="0" borderId="5" xfId="0" applyNumberFormat="1" applyFont="1" applyBorder="1" applyAlignment="1">
      <alignment/>
    </xf>
    <xf numFmtId="0" fontId="4" fillId="0" borderId="0" xfId="0" applyFont="1" applyBorder="1" applyAlignment="1">
      <alignment/>
    </xf>
    <xf numFmtId="0" fontId="0" fillId="0" borderId="0" xfId="0" applyFont="1" applyBorder="1" applyAlignment="1">
      <alignment vertical="top"/>
    </xf>
    <xf numFmtId="0" fontId="0" fillId="0" borderId="1" xfId="0" applyFont="1" applyBorder="1" applyAlignment="1">
      <alignment vertical="top"/>
    </xf>
    <xf numFmtId="1" fontId="0" fillId="0" borderId="9" xfId="0" applyNumberFormat="1" applyFont="1" applyBorder="1" applyAlignment="1">
      <alignment horizontal="right"/>
    </xf>
    <xf numFmtId="1" fontId="0" fillId="0" borderId="9" xfId="0" applyNumberFormat="1" applyFont="1" applyBorder="1" applyAlignment="1">
      <alignment/>
    </xf>
    <xf numFmtId="176" fontId="0" fillId="0" borderId="5" xfId="0" applyNumberFormat="1" applyFont="1" applyBorder="1" applyAlignment="1">
      <alignment/>
    </xf>
    <xf numFmtId="176" fontId="0" fillId="0" borderId="2" xfId="0" applyNumberFormat="1" applyFont="1" applyBorder="1" applyAlignment="1">
      <alignment horizontal="right"/>
    </xf>
    <xf numFmtId="0" fontId="0" fillId="0" borderId="2" xfId="0" applyFont="1" applyBorder="1" applyAlignment="1">
      <alignment/>
    </xf>
    <xf numFmtId="0" fontId="0" fillId="0" borderId="2" xfId="0" applyNumberFormat="1" applyFont="1" applyBorder="1" applyAlignment="1">
      <alignment/>
    </xf>
    <xf numFmtId="0" fontId="0" fillId="0" borderId="0" xfId="0" applyFont="1" applyAlignment="1">
      <alignment vertical="top"/>
    </xf>
    <xf numFmtId="0" fontId="0" fillId="0" borderId="0" xfId="0" applyFont="1" applyFill="1" applyBorder="1" applyAlignment="1">
      <alignment/>
    </xf>
    <xf numFmtId="0" fontId="0" fillId="0" borderId="5" xfId="0" applyFont="1" applyBorder="1" applyAlignment="1">
      <alignment vertical="top"/>
    </xf>
    <xf numFmtId="0" fontId="0" fillId="0" borderId="6" xfId="0" applyFont="1" applyBorder="1" applyAlignment="1">
      <alignment vertical="top"/>
    </xf>
    <xf numFmtId="0" fontId="0" fillId="0" borderId="2" xfId="0" applyFont="1" applyBorder="1" applyAlignment="1">
      <alignment horizontal="center"/>
    </xf>
    <xf numFmtId="176" fontId="0" fillId="0" borderId="0" xfId="0" applyNumberFormat="1" applyFont="1" applyBorder="1" applyAlignment="1" quotePrefix="1">
      <alignment horizontal="right"/>
    </xf>
    <xf numFmtId="174" fontId="0" fillId="0" borderId="0" xfId="0" applyNumberFormat="1" applyFont="1" applyBorder="1" applyAlignment="1">
      <alignment horizontal="center"/>
    </xf>
    <xf numFmtId="176" fontId="0" fillId="0" borderId="0" xfId="0" applyNumberFormat="1" applyFont="1" applyBorder="1" applyAlignment="1" quotePrefix="1">
      <alignment horizontal="center"/>
    </xf>
    <xf numFmtId="173" fontId="0" fillId="0" borderId="0" xfId="0" applyNumberFormat="1" applyFont="1" applyBorder="1" applyAlignment="1" quotePrefix="1">
      <alignment horizontal="center"/>
    </xf>
    <xf numFmtId="174" fontId="0" fillId="0" borderId="2" xfId="0" applyNumberFormat="1" applyFont="1" applyBorder="1" applyAlignment="1">
      <alignment horizontal="center"/>
    </xf>
    <xf numFmtId="16" fontId="0" fillId="0" borderId="0" xfId="0" applyNumberFormat="1" applyFont="1" applyBorder="1" applyAlignment="1">
      <alignment horizontal="left"/>
    </xf>
    <xf numFmtId="0" fontId="0" fillId="0" borderId="0" xfId="0" applyBorder="1" applyAlignment="1">
      <alignment horizontal="left" indent="3"/>
    </xf>
    <xf numFmtId="0" fontId="0" fillId="0" borderId="5" xfId="0" applyFont="1" applyBorder="1" applyAlignment="1">
      <alignment horizontal="left"/>
    </xf>
    <xf numFmtId="1" fontId="2" fillId="0" borderId="0" xfId="0" applyNumberFormat="1" applyFont="1" applyBorder="1" applyAlignment="1" quotePrefix="1">
      <alignment/>
    </xf>
    <xf numFmtId="174" fontId="2" fillId="0" borderId="0" xfId="0" applyNumberFormat="1" applyFont="1" applyBorder="1" applyAlignment="1">
      <alignment horizontal="right"/>
    </xf>
    <xf numFmtId="174" fontId="1" fillId="0" borderId="4" xfId="0" applyNumberFormat="1" applyFont="1" applyBorder="1" applyAlignment="1">
      <alignment/>
    </xf>
    <xf numFmtId="174" fontId="0" fillId="0" borderId="5" xfId="0" applyNumberFormat="1" applyFont="1" applyBorder="1" applyAlignment="1">
      <alignment/>
    </xf>
    <xf numFmtId="0" fontId="0" fillId="0" borderId="2" xfId="0" applyFont="1" applyBorder="1" applyAlignment="1" quotePrefix="1">
      <alignment/>
    </xf>
    <xf numFmtId="0" fontId="0" fillId="0" borderId="0" xfId="0" applyNumberFormat="1" applyFont="1" applyBorder="1" applyAlignment="1">
      <alignment horizontal="left"/>
    </xf>
    <xf numFmtId="0" fontId="0" fillId="0" borderId="0" xfId="0" applyNumberFormat="1" applyFont="1" applyBorder="1" applyAlignment="1">
      <alignment horizontal="justify"/>
    </xf>
    <xf numFmtId="0" fontId="0" fillId="0" borderId="2" xfId="0" applyFont="1" applyBorder="1" applyAlignment="1">
      <alignment wrapText="1"/>
    </xf>
    <xf numFmtId="1" fontId="2" fillId="0" borderId="4" xfId="0" applyNumberFormat="1" applyFont="1" applyBorder="1" applyAlignment="1">
      <alignment/>
    </xf>
    <xf numFmtId="0" fontId="2" fillId="0" borderId="5" xfId="0" applyFont="1" applyBorder="1" applyAlignment="1" quotePrefix="1">
      <alignment/>
    </xf>
    <xf numFmtId="2" fontId="0" fillId="0" borderId="1" xfId="0" applyNumberFormat="1" applyFont="1" applyBorder="1" applyAlignment="1">
      <alignment/>
    </xf>
    <xf numFmtId="0" fontId="0" fillId="0" borderId="9" xfId="0" applyNumberFormat="1" applyFont="1" applyBorder="1" applyAlignment="1">
      <alignment/>
    </xf>
    <xf numFmtId="176" fontId="0" fillId="0" borderId="0" xfId="0" applyNumberFormat="1" applyFont="1" applyAlignment="1" quotePrefix="1">
      <alignment horizontal="right"/>
    </xf>
    <xf numFmtId="1" fontId="2" fillId="0" borderId="0" xfId="0" applyNumberFormat="1" applyFont="1" applyAlignment="1" quotePrefix="1">
      <alignment horizontal="right"/>
    </xf>
    <xf numFmtId="176" fontId="2" fillId="0" borderId="0" xfId="0" applyNumberFormat="1" applyFont="1" applyAlignment="1" quotePrefix="1">
      <alignment horizontal="right"/>
    </xf>
    <xf numFmtId="176" fontId="2" fillId="0" borderId="0" xfId="0" applyNumberFormat="1" applyFont="1" applyAlignment="1">
      <alignment horizontal="right"/>
    </xf>
    <xf numFmtId="0" fontId="3" fillId="0" borderId="3" xfId="0" applyFont="1" applyBorder="1" applyAlignment="1">
      <alignment/>
    </xf>
    <xf numFmtId="1" fontId="3" fillId="0" borderId="3" xfId="0" applyNumberFormat="1" applyFont="1" applyBorder="1" applyAlignment="1">
      <alignment/>
    </xf>
    <xf numFmtId="0" fontId="1" fillId="0" borderId="1" xfId="0" applyFont="1" applyBorder="1" applyAlignment="1">
      <alignment/>
    </xf>
    <xf numFmtId="1" fontId="1" fillId="0" borderId="1" xfId="0" applyNumberFormat="1" applyFont="1" applyBorder="1" applyAlignment="1">
      <alignment/>
    </xf>
    <xf numFmtId="49" fontId="0" fillId="0" borderId="0" xfId="0" applyNumberFormat="1" applyAlignment="1">
      <alignment/>
    </xf>
    <xf numFmtId="49" fontId="2" fillId="0" borderId="0" xfId="0" applyNumberFormat="1" applyFont="1" applyBorder="1" applyAlignment="1" quotePrefix="1">
      <alignment horizontal="left"/>
    </xf>
    <xf numFmtId="0" fontId="0" fillId="0" borderId="9" xfId="0" applyFont="1" applyBorder="1" applyAlignment="1">
      <alignment horizontal="center"/>
    </xf>
    <xf numFmtId="0" fontId="3" fillId="0" borderId="9" xfId="0" applyFont="1" applyBorder="1" applyAlignment="1">
      <alignment/>
    </xf>
    <xf numFmtId="0" fontId="0" fillId="0" borderId="0" xfId="0" applyFont="1" applyFill="1" applyBorder="1" applyAlignment="1" quotePrefix="1">
      <alignment/>
    </xf>
    <xf numFmtId="178" fontId="2" fillId="0" borderId="0" xfId="0" applyNumberFormat="1" applyFont="1" applyBorder="1" applyAlignment="1">
      <alignment/>
    </xf>
    <xf numFmtId="178" fontId="2" fillId="0" borderId="5" xfId="0" applyNumberFormat="1" applyFont="1" applyBorder="1" applyAlignment="1">
      <alignment/>
    </xf>
    <xf numFmtId="0" fontId="0" fillId="0" borderId="1" xfId="0" applyFont="1" applyBorder="1" applyAlignment="1">
      <alignment horizontal="justify" wrapText="1"/>
    </xf>
    <xf numFmtId="0" fontId="0" fillId="0" borderId="0" xfId="0" applyFont="1" applyAlignment="1" quotePrefix="1">
      <alignment/>
    </xf>
    <xf numFmtId="1" fontId="1" fillId="0" borderId="0" xfId="0" applyNumberFormat="1" applyFont="1" applyAlignment="1">
      <alignment/>
    </xf>
    <xf numFmtId="0" fontId="0" fillId="0" borderId="4" xfId="0" applyFont="1" applyBorder="1" applyAlignment="1" quotePrefix="1">
      <alignment horizontal="center"/>
    </xf>
    <xf numFmtId="0" fontId="1" fillId="0" borderId="6" xfId="0" applyFont="1" applyBorder="1" applyAlignment="1">
      <alignment/>
    </xf>
    <xf numFmtId="0" fontId="1" fillId="0" borderId="0" xfId="0" applyNumberFormat="1" applyFont="1" applyAlignment="1">
      <alignment horizontal="left"/>
    </xf>
    <xf numFmtId="0" fontId="1" fillId="0" borderId="0" xfId="0" applyNumberFormat="1" applyFont="1" applyAlignment="1">
      <alignment/>
    </xf>
    <xf numFmtId="0" fontId="3" fillId="0" borderId="0" xfId="0" applyNumberFormat="1" applyFont="1" applyAlignment="1">
      <alignment/>
    </xf>
    <xf numFmtId="0" fontId="2" fillId="0" borderId="0" xfId="0" applyNumberFormat="1" applyFont="1" applyBorder="1" applyAlignment="1">
      <alignment horizontal="left"/>
    </xf>
    <xf numFmtId="178" fontId="0" fillId="0" borderId="0" xfId="0" applyNumberFormat="1" applyFont="1" applyAlignment="1">
      <alignment/>
    </xf>
    <xf numFmtId="178" fontId="3" fillId="0" borderId="0" xfId="0" applyNumberFormat="1" applyFont="1" applyAlignment="1">
      <alignment/>
    </xf>
    <xf numFmtId="0" fontId="0" fillId="2" borderId="3" xfId="0" applyFont="1" applyFill="1" applyBorder="1" applyAlignment="1">
      <alignment/>
    </xf>
    <xf numFmtId="0" fontId="0" fillId="2" borderId="9" xfId="0" applyFont="1" applyFill="1" applyBorder="1" applyAlignment="1">
      <alignment/>
    </xf>
    <xf numFmtId="0" fontId="0" fillId="0" borderId="9" xfId="0" applyFont="1" applyBorder="1" applyAlignment="1">
      <alignment horizontal="right"/>
    </xf>
    <xf numFmtId="4" fontId="0" fillId="0" borderId="5" xfId="0" applyNumberFormat="1" applyFont="1" applyBorder="1" applyAlignment="1">
      <alignment/>
    </xf>
    <xf numFmtId="0" fontId="0" fillId="0" borderId="4" xfId="0" applyBorder="1" applyAlignment="1">
      <alignment/>
    </xf>
    <xf numFmtId="0" fontId="0" fillId="0" borderId="3" xfId="0" applyFont="1" applyBorder="1" applyAlignment="1">
      <alignment horizontal="centerContinuous"/>
    </xf>
    <xf numFmtId="0" fontId="0" fillId="0" borderId="3" xfId="0" applyFont="1" applyBorder="1" applyAlignment="1" quotePrefix="1">
      <alignment horizontal="left"/>
    </xf>
    <xf numFmtId="2" fontId="1" fillId="0" borderId="0" xfId="0" applyNumberFormat="1" applyFont="1" applyBorder="1" applyAlignment="1">
      <alignment horizontal="right"/>
    </xf>
    <xf numFmtId="0" fontId="1" fillId="0" borderId="4" xfId="0" applyNumberFormat="1" applyFont="1" applyBorder="1" applyAlignment="1">
      <alignment/>
    </xf>
    <xf numFmtId="178" fontId="0" fillId="0" borderId="0" xfId="0" applyNumberFormat="1" applyFont="1" applyBorder="1" applyAlignment="1" quotePrefix="1">
      <alignment/>
    </xf>
    <xf numFmtId="180" fontId="2" fillId="0" borderId="0" xfId="0" applyNumberFormat="1" applyFont="1" applyBorder="1" applyAlignment="1">
      <alignment/>
    </xf>
    <xf numFmtId="180" fontId="0" fillId="0" borderId="0" xfId="0" applyNumberFormat="1" applyFont="1" applyAlignment="1">
      <alignment/>
    </xf>
    <xf numFmtId="180" fontId="2" fillId="0" borderId="5" xfId="0" applyNumberFormat="1" applyFont="1" applyBorder="1" applyAlignment="1">
      <alignment/>
    </xf>
    <xf numFmtId="15" fontId="0" fillId="2" borderId="1" xfId="0" applyNumberFormat="1" applyFont="1" applyFill="1" applyBorder="1" applyAlignment="1">
      <alignment/>
    </xf>
    <xf numFmtId="0" fontId="0" fillId="0" borderId="6" xfId="0" applyFont="1" applyBorder="1" applyAlignment="1" quotePrefix="1">
      <alignment horizontal="center"/>
    </xf>
    <xf numFmtId="17" fontId="0" fillId="0" borderId="0" xfId="0" applyNumberFormat="1" applyFont="1" applyAlignment="1" quotePrefix="1">
      <alignment/>
    </xf>
    <xf numFmtId="0" fontId="0" fillId="0" borderId="0" xfId="0" applyFont="1" applyBorder="1" applyAlignment="1">
      <alignment horizontal="right" vertical="top"/>
    </xf>
    <xf numFmtId="0" fontId="0" fillId="0" borderId="1" xfId="0" applyFont="1" applyBorder="1" applyAlignment="1">
      <alignment horizontal="right" vertical="top"/>
    </xf>
    <xf numFmtId="0" fontId="0" fillId="0" borderId="0" xfId="0" applyFont="1" applyBorder="1" applyAlignment="1">
      <alignment horizontal="fill" vertical="top"/>
    </xf>
    <xf numFmtId="2" fontId="0" fillId="0" borderId="3" xfId="0" applyNumberFormat="1" applyFont="1" applyBorder="1" applyAlignment="1">
      <alignment horizontal="right"/>
    </xf>
    <xf numFmtId="2" fontId="0" fillId="0" borderId="9" xfId="0" applyNumberFormat="1" applyFont="1" applyBorder="1" applyAlignment="1">
      <alignment horizontal="right"/>
    </xf>
    <xf numFmtId="4" fontId="0" fillId="0" borderId="4" xfId="0" applyNumberFormat="1" applyFont="1" applyBorder="1" applyAlignment="1">
      <alignment horizontal="right" wrapText="1"/>
    </xf>
    <xf numFmtId="0" fontId="0" fillId="0" borderId="2" xfId="0" applyFont="1" applyBorder="1" applyAlignment="1">
      <alignment horizontal="right" vertical="top"/>
    </xf>
    <xf numFmtId="0" fontId="0" fillId="0" borderId="0" xfId="0" applyNumberFormat="1" applyFont="1" applyAlignment="1">
      <alignment horizontal="left"/>
    </xf>
    <xf numFmtId="0" fontId="0" fillId="0" borderId="0" xfId="0" applyNumberFormat="1" applyFont="1" applyAlignment="1">
      <alignment horizontal="justify"/>
    </xf>
    <xf numFmtId="0" fontId="2" fillId="0" borderId="0" xfId="0" applyNumberFormat="1" applyFont="1" applyBorder="1" applyAlignment="1" quotePrefix="1">
      <alignment horizontal="left"/>
    </xf>
    <xf numFmtId="0" fontId="2" fillId="0" borderId="0" xfId="0" applyNumberFormat="1" applyFont="1" applyAlignment="1">
      <alignment/>
    </xf>
    <xf numFmtId="0" fontId="2" fillId="0" borderId="0" xfId="0" applyNumberFormat="1" applyFont="1" applyAlignment="1">
      <alignment horizontal="left"/>
    </xf>
    <xf numFmtId="1" fontId="0" fillId="0" borderId="4" xfId="0" applyNumberFormat="1" applyFont="1" applyBorder="1" applyAlignment="1">
      <alignment horizontal="right"/>
    </xf>
    <xf numFmtId="0" fontId="3" fillId="0" borderId="4" xfId="0" applyFont="1" applyBorder="1" applyAlignment="1">
      <alignment horizontal="right"/>
    </xf>
    <xf numFmtId="2" fontId="0" fillId="0" borderId="2" xfId="0" applyNumberFormat="1" applyFont="1" applyBorder="1" applyAlignment="1">
      <alignment horizontal="right" vertical="top"/>
    </xf>
    <xf numFmtId="1" fontId="0" fillId="0" borderId="1" xfId="0" applyNumberFormat="1" applyFont="1" applyBorder="1" applyAlignment="1">
      <alignment/>
    </xf>
    <xf numFmtId="2" fontId="0" fillId="0" borderId="4" xfId="0" applyNumberFormat="1" applyFont="1" applyBorder="1" applyAlignment="1">
      <alignment horizontal="right" vertical="top"/>
    </xf>
    <xf numFmtId="15" fontId="0" fillId="0" borderId="3" xfId="0" applyNumberFormat="1" applyFont="1" applyBorder="1" applyAlignment="1">
      <alignment/>
    </xf>
    <xf numFmtId="1" fontId="2" fillId="0" borderId="0" xfId="0" applyNumberFormat="1" applyFont="1" applyAlignment="1" quotePrefix="1">
      <alignment horizontal="center"/>
    </xf>
    <xf numFmtId="173" fontId="0" fillId="0" borderId="0" xfId="0" applyNumberFormat="1" applyFont="1" applyAlignment="1" quotePrefix="1">
      <alignment horizontal="center"/>
    </xf>
    <xf numFmtId="1" fontId="2" fillId="0" borderId="0" xfId="0" applyNumberFormat="1" applyFont="1" applyAlignment="1">
      <alignment horizontal="center"/>
    </xf>
    <xf numFmtId="174" fontId="2" fillId="0" borderId="0" xfId="0" applyNumberFormat="1" applyFont="1" applyAlignment="1" quotePrefix="1">
      <alignment horizontal="center"/>
    </xf>
    <xf numFmtId="175" fontId="2" fillId="0" borderId="0" xfId="0" applyNumberFormat="1" applyFont="1" applyBorder="1" applyAlignment="1">
      <alignment horizontal="center"/>
    </xf>
    <xf numFmtId="1" fontId="2" fillId="0" borderId="2" xfId="0" applyNumberFormat="1" applyFont="1" applyBorder="1" applyAlignment="1">
      <alignment horizontal="center"/>
    </xf>
    <xf numFmtId="2" fontId="2" fillId="0" borderId="2" xfId="0" applyNumberFormat="1" applyFont="1" applyBorder="1" applyAlignment="1">
      <alignment horizontal="center"/>
    </xf>
    <xf numFmtId="173" fontId="0" fillId="0" borderId="1" xfId="0" applyNumberFormat="1" applyFont="1" applyBorder="1" applyAlignment="1" quotePrefix="1">
      <alignment horizontal="center"/>
    </xf>
    <xf numFmtId="1" fontId="2" fillId="0" borderId="5" xfId="0" applyNumberFormat="1" applyFont="1" applyBorder="1" applyAlignment="1">
      <alignment horizontal="center"/>
    </xf>
    <xf numFmtId="175" fontId="0" fillId="0" borderId="5" xfId="0" applyNumberFormat="1" applyFont="1" applyBorder="1" applyAlignment="1" quotePrefix="1">
      <alignment horizontal="center"/>
    </xf>
    <xf numFmtId="2" fontId="2" fillId="0" borderId="4" xfId="0" applyNumberFormat="1" applyFont="1" applyBorder="1" applyAlignment="1">
      <alignment horizontal="center"/>
    </xf>
    <xf numFmtId="0" fontId="2" fillId="0" borderId="10" xfId="0" applyFont="1" applyBorder="1" applyAlignment="1" quotePrefix="1">
      <alignment/>
    </xf>
    <xf numFmtId="0" fontId="2" fillId="0" borderId="11" xfId="0" applyFont="1" applyBorder="1" applyAlignment="1" quotePrefix="1">
      <alignment horizontal="right"/>
    </xf>
    <xf numFmtId="0" fontId="2" fillId="0" borderId="10" xfId="0" applyFont="1" applyBorder="1" applyAlignment="1" quotePrefix="1">
      <alignment horizontal="center"/>
    </xf>
    <xf numFmtId="176" fontId="2" fillId="0" borderId="11" xfId="0" applyNumberFormat="1" applyFont="1" applyBorder="1" applyAlignment="1">
      <alignment/>
    </xf>
    <xf numFmtId="0" fontId="2" fillId="0" borderId="10" xfId="0" applyFont="1" applyBorder="1" applyAlignment="1" quotePrefix="1">
      <alignment horizontal="right" wrapText="1"/>
    </xf>
    <xf numFmtId="0" fontId="2" fillId="0" borderId="10" xfId="0" applyFont="1" applyBorder="1" applyAlignment="1">
      <alignment horizontal="right" wrapText="1"/>
    </xf>
    <xf numFmtId="0" fontId="2" fillId="0" borderId="10" xfId="0" applyFont="1" applyBorder="1" applyAlignment="1">
      <alignment horizontal="right"/>
    </xf>
    <xf numFmtId="0" fontId="2" fillId="0" borderId="11" xfId="0" applyFont="1" applyBorder="1" applyAlignment="1">
      <alignment horizontal="right"/>
    </xf>
    <xf numFmtId="0" fontId="2" fillId="0" borderId="11" xfId="0" applyFont="1" applyBorder="1" applyAlignment="1">
      <alignment/>
    </xf>
    <xf numFmtId="0" fontId="0" fillId="0" borderId="2" xfId="0" applyFont="1" applyBorder="1" applyAlignment="1" quotePrefix="1">
      <alignment horizontal="right"/>
    </xf>
    <xf numFmtId="0" fontId="0" fillId="0" borderId="4" xfId="0" applyFont="1" applyBorder="1" applyAlignment="1">
      <alignment horizontal="right"/>
    </xf>
    <xf numFmtId="176" fontId="0" fillId="0" borderId="2" xfId="0" applyNumberFormat="1" applyFont="1" applyFill="1" applyBorder="1" applyAlignment="1">
      <alignment/>
    </xf>
    <xf numFmtId="1" fontId="0" fillId="0" borderId="2" xfId="0" applyNumberFormat="1" applyFont="1" applyFill="1" applyBorder="1" applyAlignment="1">
      <alignment/>
    </xf>
    <xf numFmtId="1" fontId="2" fillId="0" borderId="4" xfId="0" applyNumberFormat="1" applyFont="1" applyBorder="1" applyAlignment="1">
      <alignment horizontal="right"/>
    </xf>
    <xf numFmtId="1" fontId="0" fillId="0" borderId="0" xfId="0" applyNumberFormat="1" applyFont="1" applyBorder="1" applyAlignment="1">
      <alignment horizontal="right" vertical="top"/>
    </xf>
    <xf numFmtId="1" fontId="0" fillId="0" borderId="1" xfId="0" applyNumberFormat="1" applyFont="1" applyBorder="1" applyAlignment="1">
      <alignment horizontal="right" vertical="top"/>
    </xf>
    <xf numFmtId="0" fontId="0" fillId="0" borderId="10" xfId="0" applyFont="1" applyBorder="1" applyAlignment="1">
      <alignment/>
    </xf>
    <xf numFmtId="0" fontId="3" fillId="0" borderId="10" xfId="0" applyFont="1" applyBorder="1" applyAlignment="1">
      <alignment/>
    </xf>
    <xf numFmtId="2" fontId="1" fillId="0" borderId="1" xfId="0" applyNumberFormat="1" applyFont="1" applyBorder="1" applyAlignment="1">
      <alignment/>
    </xf>
    <xf numFmtId="0" fontId="2" fillId="0" borderId="9" xfId="0" applyFont="1" applyBorder="1" applyAlignment="1" quotePrefix="1">
      <alignment horizontal="right"/>
    </xf>
    <xf numFmtId="0" fontId="1" fillId="0" borderId="5" xfId="0" applyFont="1" applyBorder="1" applyAlignment="1">
      <alignment horizontal="right"/>
    </xf>
    <xf numFmtId="0" fontId="2" fillId="0" borderId="5" xfId="0" applyFont="1" applyBorder="1" applyAlignment="1">
      <alignment/>
    </xf>
    <xf numFmtId="0" fontId="0" fillId="0" borderId="2" xfId="0" applyBorder="1" applyAlignment="1">
      <alignment horizontal="right"/>
    </xf>
    <xf numFmtId="0" fontId="2" fillId="0" borderId="9" xfId="0" applyFont="1" applyBorder="1" applyAlignment="1">
      <alignment horizontal="left"/>
    </xf>
    <xf numFmtId="0" fontId="1" fillId="0" borderId="5" xfId="0" applyFont="1" applyBorder="1" applyAlignment="1" quotePrefix="1">
      <alignment horizontal="right"/>
    </xf>
    <xf numFmtId="178" fontId="1" fillId="0" borderId="4" xfId="0" applyNumberFormat="1" applyFont="1" applyBorder="1" applyAlignment="1">
      <alignment/>
    </xf>
    <xf numFmtId="0" fontId="0" fillId="0" borderId="2" xfId="0" applyFont="1" applyBorder="1" applyAlignment="1">
      <alignment horizontal="right" vertical="top" wrapText="1"/>
    </xf>
    <xf numFmtId="2" fontId="0" fillId="0" borderId="0" xfId="0" applyNumberFormat="1" applyFont="1" applyBorder="1" applyAlignment="1">
      <alignment horizontal="right" vertical="top" wrapText="1"/>
    </xf>
    <xf numFmtId="2" fontId="0" fillId="0" borderId="0" xfId="0" applyNumberFormat="1" applyFont="1" applyBorder="1" applyAlignment="1">
      <alignment horizontal="right" wrapText="1"/>
    </xf>
    <xf numFmtId="1" fontId="3" fillId="0" borderId="1" xfId="0" applyNumberFormat="1" applyFont="1" applyBorder="1" applyAlignment="1">
      <alignment/>
    </xf>
    <xf numFmtId="4" fontId="0" fillId="0" borderId="6" xfId="0" applyNumberFormat="1" applyFont="1" applyBorder="1" applyAlignment="1">
      <alignment horizontal="right"/>
    </xf>
    <xf numFmtId="0" fontId="2" fillId="0" borderId="0" xfId="0" applyFont="1" applyAlignment="1" quotePrefix="1">
      <alignment horizontal="center"/>
    </xf>
    <xf numFmtId="17" fontId="2" fillId="0" borderId="2" xfId="0" applyNumberFormat="1" applyFont="1" applyBorder="1" applyAlignment="1">
      <alignment horizontal="center"/>
    </xf>
    <xf numFmtId="17" fontId="2" fillId="0" borderId="2" xfId="0" applyNumberFormat="1" applyFont="1" applyBorder="1" applyAlignment="1" quotePrefix="1">
      <alignment horizontal="center"/>
    </xf>
    <xf numFmtId="0" fontId="5" fillId="0" borderId="0" xfId="0" applyNumberFormat="1" applyFont="1" applyBorder="1" applyAlignment="1">
      <alignment vertical="top"/>
    </xf>
    <xf numFmtId="1" fontId="0" fillId="0" borderId="0" xfId="0" applyNumberFormat="1" applyFont="1" applyBorder="1" applyAlignment="1">
      <alignment vertical="center"/>
    </xf>
    <xf numFmtId="0" fontId="3" fillId="0" borderId="3" xfId="0" applyNumberFormat="1" applyFont="1" applyFill="1" applyBorder="1" applyAlignment="1">
      <alignment horizontal="center" vertical="top"/>
    </xf>
    <xf numFmtId="0" fontId="5" fillId="0" borderId="0" xfId="0" applyFont="1" applyBorder="1" applyAlignment="1">
      <alignment vertical="top" wrapText="1"/>
    </xf>
    <xf numFmtId="0" fontId="0" fillId="0" borderId="3" xfId="0" applyFont="1" applyBorder="1" applyAlignment="1">
      <alignment/>
    </xf>
    <xf numFmtId="0" fontId="0" fillId="0" borderId="4" xfId="0" applyNumberFormat="1" applyFont="1" applyBorder="1" applyAlignment="1">
      <alignment/>
    </xf>
    <xf numFmtId="0" fontId="3" fillId="0" borderId="9" xfId="0" applyNumberFormat="1" applyFont="1" applyFill="1" applyBorder="1" applyAlignment="1">
      <alignment horizontal="center" vertical="top"/>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2" xfId="0" applyFont="1" applyBorder="1" applyAlignment="1">
      <alignment horizontal="center"/>
    </xf>
    <xf numFmtId="0" fontId="0" fillId="0" borderId="4" xfId="0" applyFont="1" applyBorder="1" applyAlignment="1">
      <alignment horizontal="center"/>
    </xf>
    <xf numFmtId="16" fontId="0" fillId="0" borderId="3" xfId="0" applyNumberFormat="1" applyFont="1" applyBorder="1" applyAlignment="1" quotePrefix="1">
      <alignment horizontal="center"/>
    </xf>
    <xf numFmtId="0" fontId="2" fillId="0" borderId="2" xfId="0" applyFont="1" applyBorder="1" applyAlignment="1" quotePrefix="1">
      <alignment horizontal="center"/>
    </xf>
    <xf numFmtId="0" fontId="2" fillId="0" borderId="4" xfId="0" applyFont="1" applyBorder="1" applyAlignment="1" quotePrefix="1">
      <alignment horizontal="center"/>
    </xf>
    <xf numFmtId="0" fontId="2" fillId="0" borderId="3" xfId="0" applyFont="1" applyBorder="1" applyAlignment="1">
      <alignment horizontal="center"/>
    </xf>
    <xf numFmtId="0" fontId="0" fillId="0" borderId="3" xfId="0" applyBorder="1" applyAlignment="1">
      <alignment/>
    </xf>
    <xf numFmtId="0" fontId="2" fillId="0" borderId="3" xfId="0" applyFont="1" applyBorder="1" applyAlignment="1" quotePrefix="1">
      <alignment/>
    </xf>
    <xf numFmtId="17" fontId="2" fillId="0" borderId="3" xfId="0" applyNumberFormat="1" applyFont="1" applyBorder="1" applyAlignment="1">
      <alignment horizontal="centerContinuous"/>
    </xf>
    <xf numFmtId="0" fontId="2" fillId="0" borderId="3" xfId="0" applyFont="1" applyBorder="1" applyAlignment="1" quotePrefix="1">
      <alignment horizontal="centerContinuous"/>
    </xf>
    <xf numFmtId="2" fontId="2" fillId="0" borderId="0" xfId="0" applyNumberFormat="1" applyFont="1" applyAlignment="1">
      <alignment/>
    </xf>
    <xf numFmtId="2" fontId="2" fillId="0" borderId="0" xfId="0" applyNumberFormat="1" applyFont="1" applyAlignment="1" quotePrefix="1">
      <alignment horizontal="right"/>
    </xf>
    <xf numFmtId="2" fontId="0" fillId="0" borderId="0" xfId="0" applyNumberFormat="1" applyFont="1" applyBorder="1" applyAlignment="1" quotePrefix="1">
      <alignment horizontal="right"/>
    </xf>
    <xf numFmtId="0" fontId="5" fillId="0" borderId="0" xfId="0" applyFont="1" applyAlignment="1">
      <alignment vertical="top" wrapText="1"/>
    </xf>
    <xf numFmtId="2" fontId="0" fillId="0" borderId="1" xfId="0" applyNumberFormat="1" applyFont="1" applyBorder="1" applyAlignment="1">
      <alignment/>
    </xf>
    <xf numFmtId="2" fontId="0" fillId="0" borderId="0" xfId="0" applyNumberFormat="1" applyFont="1" applyBorder="1" applyAlignment="1" quotePrefix="1">
      <alignment horizontal="center"/>
    </xf>
    <xf numFmtId="2" fontId="0" fillId="0" borderId="5" xfId="0" applyNumberFormat="1" applyFont="1" applyBorder="1" applyAlignment="1" quotePrefix="1">
      <alignment horizontal="right"/>
    </xf>
    <xf numFmtId="4" fontId="0" fillId="0" borderId="5" xfId="0" applyNumberFormat="1" applyFont="1" applyFill="1" applyBorder="1" applyAlignment="1">
      <alignment/>
    </xf>
    <xf numFmtId="0" fontId="0" fillId="0" borderId="0" xfId="0" applyNumberFormat="1" applyFont="1" applyBorder="1" applyAlignment="1">
      <alignment horizontal="right"/>
    </xf>
    <xf numFmtId="1" fontId="0" fillId="0" borderId="6" xfId="0" applyNumberFormat="1" applyFont="1" applyBorder="1" applyAlignment="1">
      <alignment/>
    </xf>
    <xf numFmtId="0" fontId="0" fillId="0" borderId="2" xfId="0" applyNumberFormat="1" applyFont="1" applyBorder="1" applyAlignment="1" quotePrefix="1">
      <alignment/>
    </xf>
    <xf numFmtId="0" fontId="0" fillId="0" borderId="4" xfId="0" applyNumberFormat="1" applyFont="1" applyBorder="1" applyAlignment="1" quotePrefix="1">
      <alignment/>
    </xf>
    <xf numFmtId="0" fontId="3" fillId="0" borderId="2" xfId="0" applyFont="1" applyBorder="1" applyAlignment="1">
      <alignment horizontal="center"/>
    </xf>
    <xf numFmtId="0" fontId="0" fillId="0" borderId="4" xfId="0" applyFont="1" applyBorder="1" applyAlignment="1">
      <alignment/>
    </xf>
    <xf numFmtId="0" fontId="3" fillId="0" borderId="4" xfId="0" applyFont="1" applyBorder="1" applyAlignment="1">
      <alignment/>
    </xf>
    <xf numFmtId="0" fontId="0" fillId="2" borderId="1" xfId="0" applyFont="1" applyFill="1" applyBorder="1" applyAlignment="1">
      <alignment/>
    </xf>
    <xf numFmtId="0" fontId="12" fillId="0" borderId="0" xfId="0" applyFont="1" applyAlignment="1">
      <alignment horizontal="center"/>
    </xf>
    <xf numFmtId="0" fontId="0" fillId="0" borderId="2" xfId="0" applyBorder="1" applyAlignment="1">
      <alignment horizontal="center"/>
    </xf>
    <xf numFmtId="0" fontId="2" fillId="0" borderId="2" xfId="0" applyFont="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2" fillId="0" borderId="4"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0" xfId="0" applyAlignment="1">
      <alignment/>
    </xf>
    <xf numFmtId="0" fontId="0" fillId="0" borderId="2" xfId="0" applyBorder="1" applyAlignment="1">
      <alignment/>
    </xf>
    <xf numFmtId="17" fontId="2" fillId="0" borderId="12" xfId="0" applyNumberFormat="1" applyFont="1" applyBorder="1" applyAlignment="1">
      <alignment horizontal="center"/>
    </xf>
    <xf numFmtId="17" fontId="2" fillId="0" borderId="3" xfId="0" applyNumberFormat="1" applyFont="1" applyBorder="1" applyAlignment="1">
      <alignment horizontal="center"/>
    </xf>
    <xf numFmtId="17" fontId="2" fillId="0" borderId="9" xfId="0" applyNumberFormat="1" applyFont="1" applyBorder="1" applyAlignment="1">
      <alignment horizontal="center"/>
    </xf>
    <xf numFmtId="0" fontId="0" fillId="0" borderId="3" xfId="0" applyFont="1" applyBorder="1" applyAlignment="1">
      <alignment horizontal="center"/>
    </xf>
    <xf numFmtId="0" fontId="0" fillId="0" borderId="2" xfId="0" applyFont="1" applyBorder="1" applyAlignment="1">
      <alignment horizontal="left"/>
    </xf>
    <xf numFmtId="0" fontId="0" fillId="0" borderId="1" xfId="0" applyFont="1" applyBorder="1" applyAlignment="1">
      <alignment horizontal="left"/>
    </xf>
    <xf numFmtId="0" fontId="11" fillId="0" borderId="0" xfId="0" applyFont="1" applyAlignment="1">
      <alignment horizontal="center"/>
    </xf>
    <xf numFmtId="0" fontId="6" fillId="0" borderId="0" xfId="2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HO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hyperlink" Target="http://nseindia.com/" TargetMode="External" /><Relationship Id="rId2" Type="http://schemas.openxmlformats.org/officeDocument/2006/relationships/hyperlink" Target="http://nseindia.com/" TargetMode="External" /><Relationship Id="rId3" Type="http://schemas.openxmlformats.org/officeDocument/2006/relationships/hyperlink" Target="http://nseindia.com/" TargetMode="External" /><Relationship Id="rId4"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hyperlink" Target="http://nseindia.com/" TargetMode="External" /><Relationship Id="rId2" Type="http://schemas.openxmlformats.org/officeDocument/2006/relationships/hyperlink" Target="http://nseindia.com/" TargetMode="External" /><Relationship Id="rId3" Type="http://schemas.openxmlformats.org/officeDocument/2006/relationships/hyperlink" Target="http://nseindia.com/" TargetMode="External" /><Relationship Id="rId4" Type="http://schemas.openxmlformats.org/officeDocument/2006/relationships/hyperlink" Target="http://nseindia.com/" TargetMode="External" /><Relationship Id="rId5" Type="http://schemas.openxmlformats.org/officeDocument/2006/relationships/hyperlink" Target="http://nseindia.com/" TargetMode="External" /><Relationship Id="rId6" Type="http://schemas.openxmlformats.org/officeDocument/2006/relationships/hyperlink" Target="http://nseindia.com/" TargetMode="External" /><Relationship Id="rId7"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G24"/>
  <sheetViews>
    <sheetView tabSelected="1" workbookViewId="0" topLeftCell="A1">
      <selection activeCell="B17" sqref="B17"/>
    </sheetView>
  </sheetViews>
  <sheetFormatPr defaultColWidth="9.140625" defaultRowHeight="12.75"/>
  <cols>
    <col min="2" max="2" width="75.7109375" style="0" customWidth="1"/>
  </cols>
  <sheetData>
    <row r="2" spans="1:6" ht="15.75">
      <c r="A2" s="602" t="s">
        <v>513</v>
      </c>
      <c r="B2" s="602"/>
      <c r="C2" s="308"/>
      <c r="D2" s="308"/>
      <c r="E2" s="308"/>
      <c r="F2" s="308"/>
    </row>
    <row r="3" spans="1:6" ht="12.75">
      <c r="A3" s="584" t="s">
        <v>630</v>
      </c>
      <c r="B3" s="584"/>
      <c r="C3" s="271"/>
      <c r="D3" s="271"/>
      <c r="E3" s="271"/>
      <c r="F3" s="271"/>
    </row>
    <row r="4" spans="1:2" ht="12.75">
      <c r="A4" s="272"/>
      <c r="B4" s="272"/>
    </row>
    <row r="5" spans="1:2" ht="12.75">
      <c r="A5" s="603" t="s">
        <v>514</v>
      </c>
      <c r="B5" s="2" t="s">
        <v>515</v>
      </c>
    </row>
    <row r="6" spans="1:2" ht="12.75">
      <c r="A6" s="603" t="s">
        <v>516</v>
      </c>
      <c r="B6" s="59" t="s">
        <v>517</v>
      </c>
    </row>
    <row r="7" spans="1:2" ht="12.75">
      <c r="A7" s="603" t="s">
        <v>518</v>
      </c>
      <c r="B7" s="59" t="s">
        <v>519</v>
      </c>
    </row>
    <row r="8" spans="1:2" ht="12.75">
      <c r="A8" s="603" t="s">
        <v>520</v>
      </c>
      <c r="B8" s="59" t="s">
        <v>521</v>
      </c>
    </row>
    <row r="9" spans="1:2" ht="12.75">
      <c r="A9" s="603" t="s">
        <v>522</v>
      </c>
      <c r="B9" s="59" t="s">
        <v>523</v>
      </c>
    </row>
    <row r="10" spans="1:2" ht="12.75">
      <c r="A10" s="603" t="s">
        <v>524</v>
      </c>
      <c r="B10" s="59" t="s">
        <v>525</v>
      </c>
    </row>
    <row r="11" spans="1:2" ht="12.75">
      <c r="A11" s="603" t="s">
        <v>526</v>
      </c>
      <c r="B11" s="59" t="s">
        <v>527</v>
      </c>
    </row>
    <row r="12" spans="1:2" ht="12.75">
      <c r="A12" s="603" t="s">
        <v>528</v>
      </c>
      <c r="B12" s="59" t="s">
        <v>529</v>
      </c>
    </row>
    <row r="13" spans="1:2" ht="12.75">
      <c r="A13" s="603" t="s">
        <v>530</v>
      </c>
      <c r="B13" s="59" t="s">
        <v>531</v>
      </c>
    </row>
    <row r="14" spans="1:2" ht="12.75">
      <c r="A14" s="603" t="s">
        <v>532</v>
      </c>
      <c r="B14" s="59" t="s">
        <v>533</v>
      </c>
    </row>
    <row r="15" spans="1:2" ht="12.75">
      <c r="A15" s="603" t="s">
        <v>534</v>
      </c>
      <c r="B15" s="59" t="s">
        <v>535</v>
      </c>
    </row>
    <row r="16" spans="1:2" ht="12.75">
      <c r="A16" s="603" t="s">
        <v>536</v>
      </c>
      <c r="B16" s="59" t="s">
        <v>537</v>
      </c>
    </row>
    <row r="17" spans="1:2" ht="12.75">
      <c r="A17" s="603" t="s">
        <v>538</v>
      </c>
      <c r="B17" s="59" t="s">
        <v>539</v>
      </c>
    </row>
    <row r="18" spans="1:2" ht="12.75">
      <c r="A18" s="603" t="s">
        <v>540</v>
      </c>
      <c r="B18" s="59" t="s">
        <v>541</v>
      </c>
    </row>
    <row r="19" spans="1:2" ht="12.75">
      <c r="A19" s="603" t="s">
        <v>542</v>
      </c>
      <c r="B19" s="59" t="s">
        <v>543</v>
      </c>
    </row>
    <row r="20" spans="1:2" ht="12.75">
      <c r="A20" s="603" t="s">
        <v>544</v>
      </c>
      <c r="B20" s="59" t="s">
        <v>545</v>
      </c>
    </row>
    <row r="21" spans="1:2" ht="12.75">
      <c r="A21" s="603" t="s">
        <v>546</v>
      </c>
      <c r="B21" s="59" t="s">
        <v>547</v>
      </c>
    </row>
    <row r="22" spans="1:2" ht="12.75">
      <c r="A22" s="603" t="s">
        <v>548</v>
      </c>
      <c r="B22" s="59" t="s">
        <v>549</v>
      </c>
    </row>
    <row r="24" spans="1:7" ht="25.5">
      <c r="A24" s="273"/>
      <c r="B24" s="274" t="s">
        <v>550</v>
      </c>
      <c r="C24" s="275"/>
      <c r="D24" s="275"/>
      <c r="E24" s="275"/>
      <c r="F24" s="275"/>
      <c r="G24" s="275"/>
    </row>
  </sheetData>
  <mergeCells count="2">
    <mergeCell ref="A2:B2"/>
    <mergeCell ref="A3:B3"/>
  </mergeCells>
  <hyperlinks>
    <hyperlink ref="A5" location="'Table-13a'!A1" display="'Table-13a'!A1"/>
    <hyperlink ref="A6" location="'Table-13b'!A1" display="'Table-13b'!A1"/>
    <hyperlink ref="A7" location="'Table-13c'!A1" display="'Table-13c'!A1"/>
    <hyperlink ref="A8" location="'Table-13d'!A1" display="'Table-13d'!A1"/>
    <hyperlink ref="A9" location="'Table-13e'!A1" display="'Table-13e'!A1"/>
    <hyperlink ref="A10" location="'Table-13f'!A1" display="'Table-13f'!A1"/>
    <hyperlink ref="A11" location="'Table-13g'!A1" display="'Table-13g'!A1"/>
    <hyperlink ref="A12" location="'Table-13h'!A1" display="'Table-13h'!A1"/>
    <hyperlink ref="A13" location="'Table-13i'!A1" display="'Table-13i'!A1"/>
    <hyperlink ref="A14" location="'Table-13j'!A1" display="'Table-13j'!A1"/>
    <hyperlink ref="A15" location="'Table-13k'!A1" display="'Table-13k'!A1"/>
    <hyperlink ref="A16" location="'Table-13l'!A1" display="'Table-13l'!A1"/>
    <hyperlink ref="A17" location="'Table-13m'!A1" display="'Table-13m'!A1"/>
    <hyperlink ref="A18" location="'Table-13n'!A1" display="'Table-13n'!A1"/>
    <hyperlink ref="A19" location="'Table-13o'!A1" display="'Table-13o'!A1"/>
    <hyperlink ref="A20" location="'Table-13p'!A1" display="'Table-13p'!A1"/>
    <hyperlink ref="A21" location="'Table-13q'!A1" display="'Table-13q'!A1"/>
    <hyperlink ref="A22" location="'Table-13r'!A1" display="'Table-13r'!A1"/>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Q51"/>
  <sheetViews>
    <sheetView workbookViewId="0" topLeftCell="A1">
      <selection activeCell="A51" sqref="A51"/>
    </sheetView>
  </sheetViews>
  <sheetFormatPr defaultColWidth="9.140625" defaultRowHeight="12.75"/>
  <cols>
    <col min="1" max="1" width="25.28125" style="0" customWidth="1"/>
    <col min="2" max="2" width="10.57421875" style="0" customWidth="1"/>
    <col min="4" max="6" width="12.00390625" style="0" customWidth="1"/>
    <col min="7" max="7" width="9.421875" style="0" customWidth="1"/>
    <col min="8" max="9" width="11.140625" style="0" customWidth="1"/>
    <col min="10" max="10" width="13.140625" style="0" customWidth="1"/>
    <col min="11" max="11" width="11.140625" style="0" customWidth="1"/>
    <col min="12" max="13" width="12.421875" style="0" customWidth="1"/>
    <col min="14" max="15" width="11.421875" style="0" customWidth="1"/>
  </cols>
  <sheetData>
    <row r="1" ht="12.75">
      <c r="H1" s="603" t="s">
        <v>631</v>
      </c>
    </row>
    <row r="2" spans="1:14" s="26" customFormat="1" ht="13.5" customHeight="1">
      <c r="A2" s="26" t="s">
        <v>207</v>
      </c>
      <c r="B2" s="1"/>
      <c r="C2" s="1"/>
      <c r="D2" s="1"/>
      <c r="E2" s="1"/>
      <c r="F2" s="13"/>
      <c r="G2" s="1"/>
      <c r="H2" s="1"/>
      <c r="I2" s="1"/>
      <c r="J2" s="1"/>
      <c r="K2" s="1"/>
      <c r="L2" s="1"/>
      <c r="M2" s="83"/>
      <c r="N2" s="1"/>
    </row>
    <row r="4" spans="1:15" ht="12.75">
      <c r="A4" s="99" t="s">
        <v>208</v>
      </c>
      <c r="B4" s="100" t="s">
        <v>209</v>
      </c>
      <c r="C4" s="100" t="s">
        <v>157</v>
      </c>
      <c r="D4" s="101" t="s">
        <v>210</v>
      </c>
      <c r="E4" s="101" t="s">
        <v>211</v>
      </c>
      <c r="F4" s="102" t="s">
        <v>212</v>
      </c>
      <c r="G4" s="101" t="s">
        <v>213</v>
      </c>
      <c r="H4" s="103" t="s">
        <v>214</v>
      </c>
      <c r="I4" s="103" t="s">
        <v>215</v>
      </c>
      <c r="J4" s="24" t="s">
        <v>216</v>
      </c>
      <c r="K4" s="24" t="s">
        <v>215</v>
      </c>
      <c r="L4" s="24" t="s">
        <v>211</v>
      </c>
      <c r="M4" s="100" t="s">
        <v>217</v>
      </c>
      <c r="N4" s="24" t="s">
        <v>218</v>
      </c>
      <c r="O4" s="277" t="s">
        <v>219</v>
      </c>
    </row>
    <row r="5" spans="1:15" ht="12.75">
      <c r="A5" s="49"/>
      <c r="B5" s="89" t="s">
        <v>220</v>
      </c>
      <c r="C5" s="89" t="s">
        <v>166</v>
      </c>
      <c r="D5" s="89" t="s">
        <v>221</v>
      </c>
      <c r="E5" s="89" t="s">
        <v>222</v>
      </c>
      <c r="F5" s="49" t="s">
        <v>223</v>
      </c>
      <c r="G5" s="89" t="s">
        <v>221</v>
      </c>
      <c r="H5" s="16" t="s">
        <v>224</v>
      </c>
      <c r="I5" s="16" t="s">
        <v>225</v>
      </c>
      <c r="J5" s="16" t="s">
        <v>226</v>
      </c>
      <c r="K5" s="16" t="s">
        <v>227</v>
      </c>
      <c r="L5" s="16" t="s">
        <v>228</v>
      </c>
      <c r="M5" s="89" t="s">
        <v>229</v>
      </c>
      <c r="N5" s="16" t="s">
        <v>230</v>
      </c>
      <c r="O5" s="262" t="s">
        <v>231</v>
      </c>
    </row>
    <row r="6" spans="1:15" ht="12.75">
      <c r="A6" s="57"/>
      <c r="B6" s="41"/>
      <c r="C6" s="89" t="s">
        <v>220</v>
      </c>
      <c r="D6" s="89" t="s">
        <v>215</v>
      </c>
      <c r="E6" s="89" t="s">
        <v>166</v>
      </c>
      <c r="F6" s="57"/>
      <c r="G6" s="89" t="s">
        <v>215</v>
      </c>
      <c r="H6" s="16" t="s">
        <v>232</v>
      </c>
      <c r="I6" s="32" t="s">
        <v>233</v>
      </c>
      <c r="J6" s="32" t="s">
        <v>234</v>
      </c>
      <c r="K6" s="16" t="s">
        <v>235</v>
      </c>
      <c r="L6" s="16" t="s">
        <v>222</v>
      </c>
      <c r="M6" s="41" t="s">
        <v>236</v>
      </c>
      <c r="N6" s="16" t="s">
        <v>237</v>
      </c>
      <c r="O6" s="269"/>
    </row>
    <row r="7" spans="1:15" ht="12.75">
      <c r="A7" s="49"/>
      <c r="B7" s="89"/>
      <c r="C7" s="89"/>
      <c r="D7" s="89" t="s">
        <v>177</v>
      </c>
      <c r="E7" s="41" t="s">
        <v>238</v>
      </c>
      <c r="F7" s="49"/>
      <c r="G7" s="89" t="s">
        <v>14</v>
      </c>
      <c r="H7" s="16" t="s">
        <v>239</v>
      </c>
      <c r="I7" s="16" t="s">
        <v>220</v>
      </c>
      <c r="J7" s="16" t="s">
        <v>240</v>
      </c>
      <c r="K7" s="32" t="s">
        <v>223</v>
      </c>
      <c r="L7" s="32" t="s">
        <v>241</v>
      </c>
      <c r="M7" s="89" t="s">
        <v>177</v>
      </c>
      <c r="N7" s="32" t="s">
        <v>242</v>
      </c>
      <c r="O7" s="264" t="s">
        <v>223</v>
      </c>
    </row>
    <row r="8" spans="1:15" ht="12.75">
      <c r="A8" s="5"/>
      <c r="B8" s="71"/>
      <c r="C8" s="71"/>
      <c r="D8" s="71"/>
      <c r="E8" s="71" t="s">
        <v>166</v>
      </c>
      <c r="F8" s="5"/>
      <c r="G8" s="71"/>
      <c r="H8" s="8" t="s">
        <v>179</v>
      </c>
      <c r="I8" s="8"/>
      <c r="J8" s="8" t="s">
        <v>166</v>
      </c>
      <c r="K8" s="71"/>
      <c r="L8" s="8" t="s">
        <v>243</v>
      </c>
      <c r="M8" s="71"/>
      <c r="N8" s="8"/>
      <c r="O8" s="270"/>
    </row>
    <row r="9" spans="1:15" ht="12.75">
      <c r="A9" s="4" t="s">
        <v>53</v>
      </c>
      <c r="B9" s="71" t="s">
        <v>54</v>
      </c>
      <c r="C9" s="71" t="s">
        <v>55</v>
      </c>
      <c r="D9" s="71" t="s">
        <v>56</v>
      </c>
      <c r="E9" s="71" t="s">
        <v>57</v>
      </c>
      <c r="F9" s="71" t="s">
        <v>56</v>
      </c>
      <c r="G9" s="71" t="s">
        <v>57</v>
      </c>
      <c r="H9" s="71" t="s">
        <v>56</v>
      </c>
      <c r="I9" s="71" t="s">
        <v>57</v>
      </c>
      <c r="J9" s="71" t="s">
        <v>244</v>
      </c>
      <c r="K9" s="71" t="s">
        <v>245</v>
      </c>
      <c r="L9" s="71" t="s">
        <v>246</v>
      </c>
      <c r="M9" s="71" t="s">
        <v>247</v>
      </c>
      <c r="N9" s="71" t="s">
        <v>248</v>
      </c>
      <c r="O9" s="533" t="s">
        <v>249</v>
      </c>
    </row>
    <row r="10" spans="1:15" s="26" customFormat="1" ht="12.75">
      <c r="A10" s="237" t="s">
        <v>491</v>
      </c>
      <c r="B10" s="85">
        <v>1158</v>
      </c>
      <c r="C10" s="85">
        <v>117739</v>
      </c>
      <c r="D10" s="85">
        <v>25555</v>
      </c>
      <c r="E10" s="476">
        <v>21.7</v>
      </c>
      <c r="F10" s="85">
        <v>2399429</v>
      </c>
      <c r="G10" s="85">
        <v>542570</v>
      </c>
      <c r="H10" s="476">
        <v>22.61</v>
      </c>
      <c r="I10" s="85">
        <v>25555</v>
      </c>
      <c r="J10" s="476">
        <v>21.7</v>
      </c>
      <c r="K10" s="85">
        <v>542570</v>
      </c>
      <c r="L10" s="476">
        <v>100</v>
      </c>
      <c r="M10" s="85">
        <v>51</v>
      </c>
      <c r="N10" s="476">
        <v>0.2</v>
      </c>
      <c r="O10" s="538">
        <v>196847</v>
      </c>
    </row>
    <row r="11" spans="1:15" s="59" customFormat="1" ht="12.75">
      <c r="A11" s="120" t="s">
        <v>605</v>
      </c>
      <c r="B11" s="89">
        <v>121</v>
      </c>
      <c r="C11" s="89">
        <v>14196</v>
      </c>
      <c r="D11" s="89">
        <v>2764</v>
      </c>
      <c r="E11" s="90">
        <v>19.47</v>
      </c>
      <c r="F11" s="89">
        <v>187393</v>
      </c>
      <c r="G11" s="89">
        <v>36529</v>
      </c>
      <c r="H11" s="90">
        <v>19.49</v>
      </c>
      <c r="I11" s="89">
        <v>2764</v>
      </c>
      <c r="J11" s="90">
        <v>19.47</v>
      </c>
      <c r="K11" s="89">
        <v>36529</v>
      </c>
      <c r="L11" s="90">
        <v>100</v>
      </c>
      <c r="M11" s="89">
        <v>5</v>
      </c>
      <c r="N11" s="90">
        <v>0.17</v>
      </c>
      <c r="O11" s="306">
        <v>12726</v>
      </c>
    </row>
    <row r="12" spans="1:15" s="59" customFormat="1" ht="12.75">
      <c r="A12" s="120" t="s">
        <v>592</v>
      </c>
      <c r="B12" s="89">
        <v>129</v>
      </c>
      <c r="C12" s="89">
        <v>14229</v>
      </c>
      <c r="D12" s="89">
        <v>2815</v>
      </c>
      <c r="E12" s="90">
        <v>19.78</v>
      </c>
      <c r="F12" s="89">
        <v>213387</v>
      </c>
      <c r="G12" s="89">
        <v>40854</v>
      </c>
      <c r="H12" s="90">
        <v>19.15</v>
      </c>
      <c r="I12" s="89">
        <v>2815</v>
      </c>
      <c r="J12" s="90">
        <v>19.78</v>
      </c>
      <c r="K12" s="89">
        <v>40854</v>
      </c>
      <c r="L12" s="90">
        <v>100</v>
      </c>
      <c r="M12" s="89">
        <v>5</v>
      </c>
      <c r="N12" s="90">
        <v>0.17</v>
      </c>
      <c r="O12" s="306">
        <v>15075</v>
      </c>
    </row>
    <row r="13" spans="1:15" s="26" customFormat="1" ht="12.75">
      <c r="A13" s="82" t="s">
        <v>586</v>
      </c>
      <c r="B13" s="75">
        <v>112</v>
      </c>
      <c r="C13" s="75">
        <v>10997</v>
      </c>
      <c r="D13" s="75">
        <v>2472</v>
      </c>
      <c r="E13" s="90">
        <v>22.48</v>
      </c>
      <c r="F13" s="75">
        <v>178208</v>
      </c>
      <c r="G13" s="75">
        <v>36880</v>
      </c>
      <c r="H13" s="90">
        <v>20.69</v>
      </c>
      <c r="I13" s="75">
        <v>2472</v>
      </c>
      <c r="J13" s="90">
        <v>22.48</v>
      </c>
      <c r="K13" s="75">
        <v>36880</v>
      </c>
      <c r="L13" s="90">
        <v>100</v>
      </c>
      <c r="M13" s="75">
        <v>4</v>
      </c>
      <c r="N13" s="90">
        <v>0.16</v>
      </c>
      <c r="O13" s="309">
        <v>14772</v>
      </c>
    </row>
    <row r="14" spans="1:15" s="26" customFormat="1" ht="12.75">
      <c r="A14" s="82" t="s">
        <v>577</v>
      </c>
      <c r="B14" s="75">
        <v>123</v>
      </c>
      <c r="C14" s="75">
        <v>11116</v>
      </c>
      <c r="D14" s="75">
        <v>2865</v>
      </c>
      <c r="E14" s="90">
        <v>25.78</v>
      </c>
      <c r="F14" s="75">
        <v>230193</v>
      </c>
      <c r="G14" s="75">
        <v>54690</v>
      </c>
      <c r="H14" s="90">
        <v>23.76</v>
      </c>
      <c r="I14" s="75">
        <v>2865</v>
      </c>
      <c r="J14" s="90">
        <v>25.78</v>
      </c>
      <c r="K14" s="75">
        <v>54690</v>
      </c>
      <c r="L14" s="90">
        <v>100</v>
      </c>
      <c r="M14" s="75">
        <v>7</v>
      </c>
      <c r="N14" s="90">
        <v>0.23</v>
      </c>
      <c r="O14" s="309">
        <v>25889</v>
      </c>
    </row>
    <row r="15" spans="1:15" s="59" customFormat="1" ht="12.75">
      <c r="A15" s="239" t="s">
        <v>569</v>
      </c>
      <c r="B15" s="89">
        <v>105</v>
      </c>
      <c r="C15" s="89">
        <v>9556</v>
      </c>
      <c r="D15" s="89">
        <v>2407</v>
      </c>
      <c r="E15" s="89">
        <v>25.19</v>
      </c>
      <c r="F15" s="89">
        <v>247189</v>
      </c>
      <c r="G15" s="89">
        <v>61039</v>
      </c>
      <c r="H15" s="89">
        <v>24.69</v>
      </c>
      <c r="I15" s="89">
        <v>2407</v>
      </c>
      <c r="J15" s="89">
        <v>25.19</v>
      </c>
      <c r="K15" s="89">
        <v>61039</v>
      </c>
      <c r="L15" s="90">
        <v>100</v>
      </c>
      <c r="M15" s="89">
        <v>4</v>
      </c>
      <c r="N15" s="89">
        <v>0.18</v>
      </c>
      <c r="O15" s="306">
        <v>26208</v>
      </c>
    </row>
    <row r="16" spans="1:15" s="59" customFormat="1" ht="12.75">
      <c r="A16" s="239" t="s">
        <v>560</v>
      </c>
      <c r="B16" s="89">
        <v>108</v>
      </c>
      <c r="C16" s="89">
        <v>10691</v>
      </c>
      <c r="D16" s="89">
        <v>2282</v>
      </c>
      <c r="E16" s="90">
        <v>21.35</v>
      </c>
      <c r="F16" s="89">
        <v>238279</v>
      </c>
      <c r="G16" s="89">
        <v>54447</v>
      </c>
      <c r="H16" s="90">
        <v>22.85</v>
      </c>
      <c r="I16" s="89">
        <v>2282</v>
      </c>
      <c r="J16" s="90">
        <v>21.35</v>
      </c>
      <c r="K16" s="89">
        <v>54447</v>
      </c>
      <c r="L16" s="366">
        <v>100</v>
      </c>
      <c r="M16" s="89">
        <v>4</v>
      </c>
      <c r="N16" s="89">
        <v>0.19</v>
      </c>
      <c r="O16" s="306">
        <v>17862</v>
      </c>
    </row>
    <row r="17" spans="1:17" s="59" customFormat="1" ht="12.75">
      <c r="A17" s="120" t="s">
        <v>553</v>
      </c>
      <c r="B17" s="75">
        <v>133</v>
      </c>
      <c r="C17" s="75">
        <v>13200</v>
      </c>
      <c r="D17" s="75">
        <v>2531</v>
      </c>
      <c r="E17" s="90">
        <v>19.18</v>
      </c>
      <c r="F17" s="75">
        <v>290699</v>
      </c>
      <c r="G17" s="75">
        <v>61406</v>
      </c>
      <c r="H17" s="90">
        <v>21.12</v>
      </c>
      <c r="I17" s="75">
        <v>2531</v>
      </c>
      <c r="J17" s="90">
        <v>19.18</v>
      </c>
      <c r="K17" s="75">
        <v>61406</v>
      </c>
      <c r="L17" s="366">
        <v>100</v>
      </c>
      <c r="M17" s="75">
        <v>5</v>
      </c>
      <c r="N17" s="90">
        <v>0.22</v>
      </c>
      <c r="O17" s="309">
        <v>21015</v>
      </c>
      <c r="P17" s="77"/>
      <c r="Q17" s="77"/>
    </row>
    <row r="18" spans="1:15" s="59" customFormat="1" ht="12.75">
      <c r="A18" s="120" t="s">
        <v>552</v>
      </c>
      <c r="B18" s="89">
        <v>112</v>
      </c>
      <c r="C18" s="89">
        <v>11069</v>
      </c>
      <c r="D18" s="89">
        <v>2387</v>
      </c>
      <c r="E18" s="90">
        <v>21.57</v>
      </c>
      <c r="F18" s="89">
        <v>272697</v>
      </c>
      <c r="G18" s="89">
        <v>64330</v>
      </c>
      <c r="H18" s="90">
        <v>23.59</v>
      </c>
      <c r="I18" s="89">
        <v>2387</v>
      </c>
      <c r="J18" s="90">
        <v>21.57</v>
      </c>
      <c r="K18" s="89">
        <v>64330</v>
      </c>
      <c r="L18" s="366">
        <v>100</v>
      </c>
      <c r="M18" s="89">
        <v>6</v>
      </c>
      <c r="N18" s="89">
        <v>0.23</v>
      </c>
      <c r="O18" s="306">
        <v>22216</v>
      </c>
    </row>
    <row r="19" spans="1:17" s="59" customFormat="1" ht="12.75">
      <c r="A19" s="120" t="s">
        <v>509</v>
      </c>
      <c r="B19" s="75">
        <v>108</v>
      </c>
      <c r="C19" s="75">
        <v>11550</v>
      </c>
      <c r="D19" s="75">
        <v>2538</v>
      </c>
      <c r="E19" s="90">
        <v>21.97</v>
      </c>
      <c r="F19" s="75">
        <v>278962</v>
      </c>
      <c r="G19" s="75">
        <v>68903</v>
      </c>
      <c r="H19" s="90">
        <v>24.7</v>
      </c>
      <c r="I19" s="75">
        <v>2538</v>
      </c>
      <c r="J19" s="90">
        <v>21.97</v>
      </c>
      <c r="K19" s="75">
        <v>68903</v>
      </c>
      <c r="L19" s="366">
        <v>100</v>
      </c>
      <c r="M19" s="75">
        <v>5</v>
      </c>
      <c r="N19" s="90">
        <v>0.21</v>
      </c>
      <c r="O19" s="309">
        <v>21745</v>
      </c>
      <c r="P19" s="77"/>
      <c r="Q19" s="77"/>
    </row>
    <row r="20" spans="1:15" s="59" customFormat="1" ht="12.75">
      <c r="A20" s="120" t="s">
        <v>505</v>
      </c>
      <c r="B20" s="89">
        <v>107</v>
      </c>
      <c r="C20" s="89">
        <v>11136</v>
      </c>
      <c r="D20" s="89">
        <v>2492</v>
      </c>
      <c r="E20" s="89">
        <v>22.38</v>
      </c>
      <c r="F20" s="89">
        <v>262423</v>
      </c>
      <c r="G20" s="89">
        <v>63492</v>
      </c>
      <c r="H20" s="89">
        <v>24.19</v>
      </c>
      <c r="I20" s="89">
        <v>2492</v>
      </c>
      <c r="J20" s="89">
        <v>22.38</v>
      </c>
      <c r="K20" s="89">
        <v>63492</v>
      </c>
      <c r="L20" s="366">
        <v>100</v>
      </c>
      <c r="M20" s="89">
        <v>6</v>
      </c>
      <c r="N20" s="89">
        <v>0.22</v>
      </c>
      <c r="O20" s="306">
        <v>19340</v>
      </c>
    </row>
    <row r="21" spans="1:15" ht="12.75">
      <c r="A21" s="120"/>
      <c r="B21" s="89"/>
      <c r="C21" s="89"/>
      <c r="D21" s="89"/>
      <c r="E21" s="89"/>
      <c r="F21" s="89"/>
      <c r="G21" s="89"/>
      <c r="H21" s="89"/>
      <c r="I21" s="89"/>
      <c r="J21" s="89"/>
      <c r="K21" s="89"/>
      <c r="L21" s="366"/>
      <c r="M21" s="89"/>
      <c r="N21" s="89"/>
      <c r="O21" s="306"/>
    </row>
    <row r="22" spans="1:15" ht="12.75">
      <c r="A22" s="88" t="s">
        <v>500</v>
      </c>
      <c r="B22" s="173">
        <v>1165</v>
      </c>
      <c r="C22" s="173">
        <v>148123</v>
      </c>
      <c r="D22" s="173">
        <v>36797</v>
      </c>
      <c r="E22" s="173">
        <v>24.84</v>
      </c>
      <c r="F22" s="173">
        <v>3519919</v>
      </c>
      <c r="G22" s="173">
        <v>972803</v>
      </c>
      <c r="H22" s="173">
        <v>27.64</v>
      </c>
      <c r="I22" s="173">
        <v>36797</v>
      </c>
      <c r="J22" s="173">
        <v>24.84</v>
      </c>
      <c r="K22" s="173">
        <v>972803</v>
      </c>
      <c r="L22" s="174">
        <v>100</v>
      </c>
      <c r="M22" s="173">
        <v>100</v>
      </c>
      <c r="N22" s="173">
        <v>0.27</v>
      </c>
      <c r="O22" s="310">
        <v>309543</v>
      </c>
    </row>
    <row r="23" spans="1:15" s="59" customFormat="1" ht="12.75">
      <c r="A23" s="76" t="s">
        <v>499</v>
      </c>
      <c r="B23" s="94">
        <v>98</v>
      </c>
      <c r="C23" s="94">
        <v>10217</v>
      </c>
      <c r="D23" s="94">
        <v>2492</v>
      </c>
      <c r="E23" s="94">
        <v>24.39</v>
      </c>
      <c r="F23" s="94">
        <v>251676</v>
      </c>
      <c r="G23" s="94">
        <v>64967</v>
      </c>
      <c r="H23" s="94">
        <v>25.81</v>
      </c>
      <c r="I23" s="94">
        <v>2492</v>
      </c>
      <c r="J23" s="94">
        <v>24.39</v>
      </c>
      <c r="K23" s="94">
        <v>64967</v>
      </c>
      <c r="L23" s="95">
        <v>100</v>
      </c>
      <c r="M23" s="94">
        <v>5</v>
      </c>
      <c r="N23" s="95">
        <v>0.2</v>
      </c>
      <c r="O23" s="311">
        <v>21804</v>
      </c>
    </row>
    <row r="24" spans="1:16" ht="12.75">
      <c r="A24" s="76" t="s">
        <v>184</v>
      </c>
      <c r="B24" s="104">
        <v>106</v>
      </c>
      <c r="C24" s="104">
        <v>11192</v>
      </c>
      <c r="D24" s="104">
        <v>2436</v>
      </c>
      <c r="E24" s="95">
        <v>21.77</v>
      </c>
      <c r="F24" s="104">
        <v>281395</v>
      </c>
      <c r="G24" s="104">
        <v>72123</v>
      </c>
      <c r="H24" s="95">
        <v>25.63</v>
      </c>
      <c r="I24" s="104">
        <v>2436</v>
      </c>
      <c r="J24" s="95">
        <v>21.77</v>
      </c>
      <c r="K24" s="104">
        <v>72123</v>
      </c>
      <c r="L24" s="95">
        <v>100</v>
      </c>
      <c r="M24" s="104">
        <v>5</v>
      </c>
      <c r="N24" s="95">
        <v>0.21</v>
      </c>
      <c r="O24" s="312">
        <v>25790</v>
      </c>
      <c r="P24" s="77"/>
    </row>
    <row r="25" spans="1:16" ht="12.75">
      <c r="A25" s="76" t="s">
        <v>87</v>
      </c>
      <c r="B25" s="94">
        <v>126</v>
      </c>
      <c r="C25" s="94">
        <v>16786</v>
      </c>
      <c r="D25" s="94">
        <v>4158</v>
      </c>
      <c r="E25" s="94">
        <v>24.77</v>
      </c>
      <c r="F25" s="94">
        <v>449261</v>
      </c>
      <c r="G25" s="94">
        <v>126808</v>
      </c>
      <c r="H25" s="94">
        <v>28.23</v>
      </c>
      <c r="I25" s="94">
        <v>4158</v>
      </c>
      <c r="J25" s="94">
        <v>24.77</v>
      </c>
      <c r="K25" s="94">
        <v>126808</v>
      </c>
      <c r="L25" s="95">
        <v>100</v>
      </c>
      <c r="M25" s="94">
        <v>12</v>
      </c>
      <c r="N25" s="94">
        <v>0.29</v>
      </c>
      <c r="O25" s="311">
        <v>45524</v>
      </c>
      <c r="P25" s="59"/>
    </row>
    <row r="26" spans="1:16" ht="12.75">
      <c r="A26" s="76" t="s">
        <v>88</v>
      </c>
      <c r="B26" s="94">
        <v>108</v>
      </c>
      <c r="C26" s="94">
        <v>16304</v>
      </c>
      <c r="D26" s="94">
        <v>4047</v>
      </c>
      <c r="E26" s="94">
        <v>24.83</v>
      </c>
      <c r="F26" s="94">
        <v>374515</v>
      </c>
      <c r="G26" s="94">
        <v>110578</v>
      </c>
      <c r="H26" s="94">
        <v>29.53</v>
      </c>
      <c r="I26" s="94">
        <v>4047</v>
      </c>
      <c r="J26" s="94">
        <v>24.83</v>
      </c>
      <c r="K26" s="94">
        <v>110578</v>
      </c>
      <c r="L26" s="95">
        <v>100</v>
      </c>
      <c r="M26" s="94">
        <v>13</v>
      </c>
      <c r="N26" s="94">
        <v>0.33</v>
      </c>
      <c r="O26" s="311">
        <v>31670</v>
      </c>
      <c r="P26" s="59"/>
    </row>
    <row r="27" spans="1:15" s="59" customFormat="1" ht="12.75">
      <c r="A27" s="76" t="s">
        <v>89</v>
      </c>
      <c r="B27" s="89">
        <v>119</v>
      </c>
      <c r="C27" s="89">
        <v>16962</v>
      </c>
      <c r="D27" s="89">
        <v>3792</v>
      </c>
      <c r="E27" s="89">
        <v>22.36</v>
      </c>
      <c r="F27" s="89">
        <v>415129</v>
      </c>
      <c r="G27" s="89">
        <v>107494</v>
      </c>
      <c r="H27" s="89">
        <v>25.89</v>
      </c>
      <c r="I27" s="89">
        <v>3792</v>
      </c>
      <c r="J27" s="90">
        <v>100</v>
      </c>
      <c r="K27" s="89">
        <v>107494</v>
      </c>
      <c r="L27" s="90">
        <v>100</v>
      </c>
      <c r="M27" s="89">
        <v>11</v>
      </c>
      <c r="N27" s="89">
        <v>0.28</v>
      </c>
      <c r="O27" s="306">
        <v>31607</v>
      </c>
    </row>
    <row r="28" spans="1:15" s="59" customFormat="1" ht="12.75">
      <c r="A28" s="76" t="s">
        <v>90</v>
      </c>
      <c r="B28" s="89">
        <v>121</v>
      </c>
      <c r="C28" s="89">
        <v>17248</v>
      </c>
      <c r="D28" s="89">
        <v>4164</v>
      </c>
      <c r="E28" s="89">
        <v>24.14</v>
      </c>
      <c r="F28" s="89">
        <v>444407</v>
      </c>
      <c r="G28" s="89">
        <v>121822</v>
      </c>
      <c r="H28" s="89">
        <v>27.41</v>
      </c>
      <c r="I28" s="89">
        <v>4164</v>
      </c>
      <c r="J28" s="90">
        <v>100</v>
      </c>
      <c r="K28" s="89">
        <v>121822</v>
      </c>
      <c r="L28" s="90">
        <v>100</v>
      </c>
      <c r="M28" s="89">
        <v>11</v>
      </c>
      <c r="N28" s="89">
        <v>0.26</v>
      </c>
      <c r="O28" s="306">
        <v>41417</v>
      </c>
    </row>
    <row r="29" spans="1:15" s="59" customFormat="1" ht="12.75">
      <c r="A29" s="76" t="s">
        <v>91</v>
      </c>
      <c r="B29" s="89">
        <v>89</v>
      </c>
      <c r="C29" s="89">
        <v>13586</v>
      </c>
      <c r="D29" s="89">
        <v>3412</v>
      </c>
      <c r="E29" s="89">
        <v>25.11</v>
      </c>
      <c r="F29" s="89">
        <v>252895</v>
      </c>
      <c r="G29" s="89">
        <v>73052</v>
      </c>
      <c r="H29" s="89">
        <v>28.89</v>
      </c>
      <c r="I29" s="89">
        <v>3412</v>
      </c>
      <c r="J29" s="90">
        <v>100</v>
      </c>
      <c r="K29" s="89">
        <v>73052</v>
      </c>
      <c r="L29" s="90">
        <v>100</v>
      </c>
      <c r="M29" s="89">
        <v>9</v>
      </c>
      <c r="N29" s="89">
        <v>0.27</v>
      </c>
      <c r="O29" s="306">
        <v>21496</v>
      </c>
    </row>
    <row r="30" spans="1:16" ht="12.75">
      <c r="A30" s="76" t="s">
        <v>92</v>
      </c>
      <c r="B30" s="89">
        <v>87</v>
      </c>
      <c r="C30" s="89">
        <v>10138</v>
      </c>
      <c r="D30" s="89">
        <v>2575</v>
      </c>
      <c r="E30" s="90">
        <v>25.4</v>
      </c>
      <c r="F30" s="89">
        <v>226239</v>
      </c>
      <c r="G30" s="89">
        <v>63766</v>
      </c>
      <c r="H30" s="89">
        <v>28.19</v>
      </c>
      <c r="I30" s="89">
        <v>2575</v>
      </c>
      <c r="J30" s="90">
        <v>100</v>
      </c>
      <c r="K30" s="89">
        <v>63766</v>
      </c>
      <c r="L30" s="90">
        <v>100</v>
      </c>
      <c r="M30" s="89">
        <v>6</v>
      </c>
      <c r="N30" s="89">
        <v>0.24</v>
      </c>
      <c r="O30" s="306">
        <v>24264</v>
      </c>
      <c r="P30" s="26"/>
    </row>
    <row r="31" spans="1:15" s="59" customFormat="1" ht="12.75">
      <c r="A31" s="76" t="s">
        <v>93</v>
      </c>
      <c r="B31" s="89">
        <v>89</v>
      </c>
      <c r="C31" s="89">
        <v>10688</v>
      </c>
      <c r="D31" s="89">
        <v>3028</v>
      </c>
      <c r="E31" s="89">
        <v>28.33</v>
      </c>
      <c r="F31" s="89">
        <v>264950</v>
      </c>
      <c r="G31" s="89">
        <v>75349</v>
      </c>
      <c r="H31" s="89">
        <v>28.44</v>
      </c>
      <c r="I31" s="89">
        <v>3028</v>
      </c>
      <c r="J31" s="90">
        <v>100</v>
      </c>
      <c r="K31" s="89">
        <v>75349</v>
      </c>
      <c r="L31" s="90">
        <v>100</v>
      </c>
      <c r="M31" s="89">
        <v>10</v>
      </c>
      <c r="N31" s="89">
        <v>0.32</v>
      </c>
      <c r="O31" s="306">
        <v>20938</v>
      </c>
    </row>
    <row r="32" spans="1:15" ht="12.75">
      <c r="A32" s="76" t="s">
        <v>94</v>
      </c>
      <c r="B32" s="89">
        <v>75</v>
      </c>
      <c r="C32" s="89">
        <v>7791</v>
      </c>
      <c r="D32" s="89">
        <v>2166</v>
      </c>
      <c r="E32" s="89">
        <v>27.81</v>
      </c>
      <c r="F32" s="89">
        <v>192100</v>
      </c>
      <c r="G32" s="89">
        <v>52825</v>
      </c>
      <c r="H32" s="90">
        <v>27.5</v>
      </c>
      <c r="I32" s="89">
        <v>2166</v>
      </c>
      <c r="J32" s="90">
        <v>100</v>
      </c>
      <c r="K32" s="89">
        <v>52825</v>
      </c>
      <c r="L32" s="90">
        <v>100</v>
      </c>
      <c r="M32" s="89">
        <v>6</v>
      </c>
      <c r="N32" s="89">
        <v>0.27</v>
      </c>
      <c r="O32" s="306">
        <v>15074</v>
      </c>
    </row>
    <row r="33" spans="1:15" ht="12.75">
      <c r="A33" s="76" t="s">
        <v>95</v>
      </c>
      <c r="B33" s="89">
        <v>79</v>
      </c>
      <c r="C33" s="89">
        <v>9546</v>
      </c>
      <c r="D33" s="89">
        <v>2464</v>
      </c>
      <c r="E33" s="89">
        <v>25.81</v>
      </c>
      <c r="F33" s="89">
        <v>199170</v>
      </c>
      <c r="G33" s="89">
        <v>55670</v>
      </c>
      <c r="H33" s="89">
        <v>27.95</v>
      </c>
      <c r="I33" s="89">
        <v>2464</v>
      </c>
      <c r="J33" s="90">
        <v>100</v>
      </c>
      <c r="K33" s="89">
        <v>55670</v>
      </c>
      <c r="L33" s="90">
        <v>100</v>
      </c>
      <c r="M33" s="89">
        <v>6</v>
      </c>
      <c r="N33" s="89">
        <v>0.26</v>
      </c>
      <c r="O33" s="306">
        <v>15431</v>
      </c>
    </row>
    <row r="34" spans="1:15" ht="12.75">
      <c r="A34" s="76" t="s">
        <v>96</v>
      </c>
      <c r="B34" s="89">
        <v>67</v>
      </c>
      <c r="C34" s="89">
        <v>7664</v>
      </c>
      <c r="D34" s="89">
        <v>2062</v>
      </c>
      <c r="E34" s="90">
        <v>26.9</v>
      </c>
      <c r="F34" s="89">
        <v>168181</v>
      </c>
      <c r="G34" s="89">
        <v>48349</v>
      </c>
      <c r="H34" s="89">
        <v>28.75</v>
      </c>
      <c r="I34" s="89">
        <v>2062</v>
      </c>
      <c r="J34" s="90">
        <v>100</v>
      </c>
      <c r="K34" s="89">
        <v>48349</v>
      </c>
      <c r="L34" s="90">
        <v>100</v>
      </c>
      <c r="M34" s="89">
        <v>5</v>
      </c>
      <c r="N34" s="89">
        <v>0.25</v>
      </c>
      <c r="O34" s="306">
        <v>14528</v>
      </c>
    </row>
    <row r="35" spans="1:15" ht="12.75">
      <c r="A35" s="76"/>
      <c r="B35" s="89"/>
      <c r="C35" s="89"/>
      <c r="D35" s="89"/>
      <c r="E35" s="90"/>
      <c r="F35" s="89"/>
      <c r="G35" s="89"/>
      <c r="H35" s="89"/>
      <c r="I35" s="89"/>
      <c r="J35" s="90"/>
      <c r="K35" s="89"/>
      <c r="L35" s="90"/>
      <c r="M35" s="89"/>
      <c r="N35" s="89"/>
      <c r="O35" s="306"/>
    </row>
    <row r="36" spans="1:15" s="59" customFormat="1" ht="12.75">
      <c r="A36" s="91" t="s">
        <v>44</v>
      </c>
      <c r="B36" s="89">
        <v>786</v>
      </c>
      <c r="C36" s="89">
        <v>85051</v>
      </c>
      <c r="D36" s="89">
        <v>23907</v>
      </c>
      <c r="E36" s="89">
        <v>28.11</v>
      </c>
      <c r="F36" s="89">
        <v>1940094</v>
      </c>
      <c r="G36" s="89">
        <v>544435</v>
      </c>
      <c r="H36" s="90">
        <v>28.06</v>
      </c>
      <c r="I36" s="89">
        <v>23907</v>
      </c>
      <c r="J36" s="90">
        <v>100</v>
      </c>
      <c r="K36" s="89">
        <v>544435</v>
      </c>
      <c r="L36" s="90">
        <v>100</v>
      </c>
      <c r="M36" s="89">
        <v>77</v>
      </c>
      <c r="N36" s="89">
        <v>0.32</v>
      </c>
      <c r="O36" s="301">
        <v>173188</v>
      </c>
    </row>
    <row r="37" spans="1:15" s="59" customFormat="1" ht="12.75">
      <c r="A37" s="91" t="s">
        <v>45</v>
      </c>
      <c r="B37" s="89">
        <v>600</v>
      </c>
      <c r="C37" s="89">
        <v>81844</v>
      </c>
      <c r="D37" s="89">
        <v>22724</v>
      </c>
      <c r="E37" s="89">
        <v>27.77</v>
      </c>
      <c r="F37" s="89">
        <v>1516839</v>
      </c>
      <c r="G37" s="89">
        <v>409353</v>
      </c>
      <c r="H37" s="89">
        <v>26.99</v>
      </c>
      <c r="I37" s="89">
        <v>22635</v>
      </c>
      <c r="J37" s="90">
        <v>100</v>
      </c>
      <c r="K37" s="89">
        <v>407975</v>
      </c>
      <c r="L37" s="90">
        <v>100</v>
      </c>
      <c r="M37" s="89">
        <v>89</v>
      </c>
      <c r="N37" s="89">
        <v>0.39</v>
      </c>
      <c r="O37" s="291">
        <v>131426</v>
      </c>
    </row>
    <row r="38" spans="1:15" s="59" customFormat="1" ht="12.75">
      <c r="A38" s="76" t="s">
        <v>46</v>
      </c>
      <c r="B38" s="89">
        <v>449</v>
      </c>
      <c r="C38" s="89">
        <v>78800</v>
      </c>
      <c r="D38" s="384">
        <v>20228</v>
      </c>
      <c r="E38" s="90">
        <f>(D38/C38)*100</f>
        <v>25.67005076142132</v>
      </c>
      <c r="F38" s="384">
        <v>1140969</v>
      </c>
      <c r="G38" s="89">
        <v>277101</v>
      </c>
      <c r="H38" s="90">
        <f>(G38/F38)*100</f>
        <v>24.28646177065284</v>
      </c>
      <c r="I38" s="384">
        <v>20141</v>
      </c>
      <c r="J38" s="90">
        <v>100</v>
      </c>
      <c r="K38" s="89">
        <v>277101</v>
      </c>
      <c r="L38" s="90">
        <v>100</v>
      </c>
      <c r="M38" s="89">
        <v>87</v>
      </c>
      <c r="N38" s="41">
        <v>0.43</v>
      </c>
      <c r="O38" s="291">
        <v>97241</v>
      </c>
    </row>
    <row r="39" spans="1:15" s="59" customFormat="1" ht="12.75">
      <c r="A39" s="145" t="s">
        <v>47</v>
      </c>
      <c r="B39" s="384">
        <v>375</v>
      </c>
      <c r="C39" s="384">
        <v>70453</v>
      </c>
      <c r="D39" s="384">
        <v>17555</v>
      </c>
      <c r="E39" s="90">
        <f aca="true" t="shared" si="0" ref="E39:E47">(D39/C39)*100</f>
        <v>24.91732076703618</v>
      </c>
      <c r="F39" s="384">
        <v>1090632</v>
      </c>
      <c r="G39" s="384">
        <v>221364</v>
      </c>
      <c r="H39" s="90">
        <f aca="true" t="shared" si="1" ref="H39:H48">(G39/F39)*100</f>
        <v>20.296855401271923</v>
      </c>
      <c r="I39" s="384">
        <v>17454</v>
      </c>
      <c r="J39" s="395">
        <v>100</v>
      </c>
      <c r="K39" s="384">
        <v>221364</v>
      </c>
      <c r="L39" s="395">
        <v>100</v>
      </c>
      <c r="M39" s="94">
        <v>101</v>
      </c>
      <c r="N39" s="94">
        <v>0.58</v>
      </c>
      <c r="O39" s="313">
        <v>81588</v>
      </c>
    </row>
    <row r="40" spans="1:15" s="59" customFormat="1" ht="12.75">
      <c r="A40" s="145" t="s">
        <v>48</v>
      </c>
      <c r="B40" s="41">
        <v>240</v>
      </c>
      <c r="C40" s="41">
        <v>36541</v>
      </c>
      <c r="D40" s="41">
        <v>8235</v>
      </c>
      <c r="E40" s="90">
        <f t="shared" si="0"/>
        <v>22.53632905503407</v>
      </c>
      <c r="F40" s="41">
        <v>621569</v>
      </c>
      <c r="G40" s="41">
        <v>87956</v>
      </c>
      <c r="H40" s="90">
        <f t="shared" si="1"/>
        <v>14.150641360814326</v>
      </c>
      <c r="I40" s="75">
        <v>8231</v>
      </c>
      <c r="J40" s="90">
        <v>100</v>
      </c>
      <c r="K40" s="41">
        <v>87956</v>
      </c>
      <c r="L40" s="396">
        <v>100</v>
      </c>
      <c r="M40" s="89">
        <v>47</v>
      </c>
      <c r="N40" s="94">
        <v>0.57</v>
      </c>
      <c r="O40" s="313">
        <v>34092</v>
      </c>
    </row>
    <row r="41" spans="1:15" s="59" customFormat="1" ht="12.75">
      <c r="A41" s="145" t="s">
        <v>49</v>
      </c>
      <c r="B41" s="74">
        <v>172</v>
      </c>
      <c r="C41" s="74">
        <v>27469.5</v>
      </c>
      <c r="D41" s="74">
        <v>5929.9</v>
      </c>
      <c r="E41" s="90">
        <f t="shared" si="0"/>
        <v>21.5872149110832</v>
      </c>
      <c r="F41" s="13">
        <v>508121</v>
      </c>
      <c r="G41" s="13">
        <v>71766</v>
      </c>
      <c r="H41" s="90">
        <f t="shared" si="1"/>
        <v>14.123801220575412</v>
      </c>
      <c r="I41" s="74">
        <v>5917</v>
      </c>
      <c r="J41" s="259">
        <v>99.78</v>
      </c>
      <c r="K41" s="13">
        <v>71688</v>
      </c>
      <c r="L41" s="259">
        <v>99.89</v>
      </c>
      <c r="M41" s="75">
        <v>36.4</v>
      </c>
      <c r="N41" s="13">
        <v>0.61</v>
      </c>
      <c r="O41" s="313">
        <v>28048</v>
      </c>
    </row>
    <row r="42" spans="1:15" s="59" customFormat="1" ht="12.75">
      <c r="A42" s="145" t="s">
        <v>108</v>
      </c>
      <c r="B42" s="74">
        <v>161.4</v>
      </c>
      <c r="C42" s="74">
        <v>30419.6</v>
      </c>
      <c r="D42" s="74">
        <v>5020.3</v>
      </c>
      <c r="E42" s="90">
        <f t="shared" si="0"/>
        <v>16.503504319583428</v>
      </c>
      <c r="F42" s="13">
        <v>1263898</v>
      </c>
      <c r="G42" s="13">
        <v>106277</v>
      </c>
      <c r="H42" s="90">
        <f t="shared" si="1"/>
        <v>8.408669053990115</v>
      </c>
      <c r="I42" s="74">
        <v>4726</v>
      </c>
      <c r="J42" s="13">
        <v>94.13</v>
      </c>
      <c r="K42" s="13">
        <v>104246</v>
      </c>
      <c r="L42" s="13">
        <v>98.09</v>
      </c>
      <c r="M42" s="75">
        <v>33.9</v>
      </c>
      <c r="N42" s="13">
        <v>0.68</v>
      </c>
      <c r="O42" s="313">
        <v>45937</v>
      </c>
    </row>
    <row r="43" spans="1:15" s="59" customFormat="1" ht="12.75">
      <c r="A43" s="54" t="s">
        <v>10</v>
      </c>
      <c r="B43" s="74">
        <v>95.8</v>
      </c>
      <c r="C43" s="74">
        <v>23860.5</v>
      </c>
      <c r="D43" s="74">
        <v>4871.3</v>
      </c>
      <c r="E43" s="90">
        <f t="shared" si="0"/>
        <v>20.415749879507974</v>
      </c>
      <c r="F43" s="13">
        <v>803050</v>
      </c>
      <c r="G43" s="13">
        <v>82607</v>
      </c>
      <c r="H43" s="90">
        <f t="shared" si="1"/>
        <v>10.286657119731025</v>
      </c>
      <c r="I43" s="74">
        <v>2606.3</v>
      </c>
      <c r="J43" s="259">
        <v>53.5</v>
      </c>
      <c r="K43" s="13">
        <v>67047</v>
      </c>
      <c r="L43" s="13">
        <v>81.16</v>
      </c>
      <c r="M43" s="75">
        <v>64</v>
      </c>
      <c r="N43" s="259">
        <v>1.3</v>
      </c>
      <c r="O43" s="313">
        <v>27992</v>
      </c>
    </row>
    <row r="44" spans="1:15" s="59" customFormat="1" ht="12.75">
      <c r="A44" s="54" t="s">
        <v>109</v>
      </c>
      <c r="B44" s="74">
        <v>55</v>
      </c>
      <c r="C44" s="74">
        <v>16531</v>
      </c>
      <c r="D44" s="74">
        <v>2799.1</v>
      </c>
      <c r="E44" s="90">
        <f t="shared" si="0"/>
        <v>16.932429980037504</v>
      </c>
      <c r="F44" s="13">
        <v>413573</v>
      </c>
      <c r="G44" s="13">
        <v>66204</v>
      </c>
      <c r="H44" s="90">
        <f t="shared" si="1"/>
        <v>16.007814823501533</v>
      </c>
      <c r="I44" s="74">
        <v>617.9</v>
      </c>
      <c r="J44" s="13">
        <v>22.08</v>
      </c>
      <c r="K44" s="13">
        <v>11571</v>
      </c>
      <c r="L44" s="13">
        <v>17.48</v>
      </c>
      <c r="M44" s="75">
        <v>30.5</v>
      </c>
      <c r="N44" s="13">
        <v>1.09</v>
      </c>
      <c r="O44" s="313">
        <v>12175</v>
      </c>
    </row>
    <row r="45" spans="1:15" s="59" customFormat="1" ht="12.75">
      <c r="A45" s="54" t="s">
        <v>110</v>
      </c>
      <c r="B45" s="74">
        <v>38.3</v>
      </c>
      <c r="C45" s="74">
        <v>13521.7</v>
      </c>
      <c r="D45" s="74">
        <v>2205.1</v>
      </c>
      <c r="E45" s="90">
        <f t="shared" si="0"/>
        <v>16.307860697989156</v>
      </c>
      <c r="F45" s="13">
        <v>370010</v>
      </c>
      <c r="G45" s="13">
        <v>59775</v>
      </c>
      <c r="H45" s="90">
        <f t="shared" si="1"/>
        <v>16.154968784627442</v>
      </c>
      <c r="I45" s="41" t="s">
        <v>127</v>
      </c>
      <c r="J45" s="41" t="s">
        <v>127</v>
      </c>
      <c r="K45" s="41" t="s">
        <v>127</v>
      </c>
      <c r="L45" s="41" t="s">
        <v>127</v>
      </c>
      <c r="M45" s="75">
        <v>33.3</v>
      </c>
      <c r="N45" s="13">
        <v>1.51</v>
      </c>
      <c r="O45" s="313">
        <v>10827</v>
      </c>
    </row>
    <row r="46" spans="1:15" s="59" customFormat="1" ht="12.75">
      <c r="A46" s="54" t="s">
        <v>111</v>
      </c>
      <c r="B46" s="79">
        <v>26.2</v>
      </c>
      <c r="C46" s="79">
        <v>13431.7</v>
      </c>
      <c r="D46" s="79">
        <v>1645.3</v>
      </c>
      <c r="E46" s="90">
        <f t="shared" si="0"/>
        <v>12.249380197592261</v>
      </c>
      <c r="F46" s="20">
        <v>292314</v>
      </c>
      <c r="G46" s="20">
        <v>32640</v>
      </c>
      <c r="H46" s="90">
        <f t="shared" si="1"/>
        <v>11.166074837332458</v>
      </c>
      <c r="I46" s="41" t="s">
        <v>127</v>
      </c>
      <c r="J46" s="41" t="s">
        <v>127</v>
      </c>
      <c r="K46" s="41" t="s">
        <v>127</v>
      </c>
      <c r="L46" s="41" t="s">
        <v>127</v>
      </c>
      <c r="M46" s="40">
        <v>38.2</v>
      </c>
      <c r="N46" s="20">
        <v>2.32</v>
      </c>
      <c r="O46" s="313">
        <v>7212</v>
      </c>
    </row>
    <row r="47" spans="1:15" s="59" customFormat="1" ht="12.75">
      <c r="A47" s="54" t="s">
        <v>112</v>
      </c>
      <c r="B47" s="74">
        <v>6.4</v>
      </c>
      <c r="C47" s="74">
        <v>3901</v>
      </c>
      <c r="D47" s="74">
        <v>726.4</v>
      </c>
      <c r="E47" s="90">
        <f t="shared" si="0"/>
        <v>18.62086644450141</v>
      </c>
      <c r="F47" s="13">
        <v>65742</v>
      </c>
      <c r="G47" s="13">
        <v>11775</v>
      </c>
      <c r="H47" s="90">
        <f t="shared" si="1"/>
        <v>17.910924523135897</v>
      </c>
      <c r="I47" s="41" t="s">
        <v>127</v>
      </c>
      <c r="J47" s="41" t="s">
        <v>127</v>
      </c>
      <c r="K47" s="41" t="s">
        <v>127</v>
      </c>
      <c r="L47" s="41" t="s">
        <v>127</v>
      </c>
      <c r="M47" s="75">
        <v>17.9</v>
      </c>
      <c r="N47" s="13">
        <v>2.46</v>
      </c>
      <c r="O47" s="313">
        <v>3258</v>
      </c>
    </row>
    <row r="48" spans="1:15" s="59" customFormat="1" ht="12.75">
      <c r="A48" s="54" t="s">
        <v>250</v>
      </c>
      <c r="B48" s="20">
        <v>0.3</v>
      </c>
      <c r="C48" s="79">
        <v>133</v>
      </c>
      <c r="D48" s="79">
        <v>68.8</v>
      </c>
      <c r="E48" s="90">
        <v>51.74</v>
      </c>
      <c r="F48" s="20">
        <v>1728</v>
      </c>
      <c r="G48" s="20">
        <v>898</v>
      </c>
      <c r="H48" s="90">
        <f t="shared" si="1"/>
        <v>51.967592592592595</v>
      </c>
      <c r="I48" s="41" t="s">
        <v>127</v>
      </c>
      <c r="J48" s="41" t="s">
        <v>127</v>
      </c>
      <c r="K48" s="41" t="s">
        <v>127</v>
      </c>
      <c r="L48" s="41" t="s">
        <v>127</v>
      </c>
      <c r="M48" s="42">
        <v>0.6</v>
      </c>
      <c r="N48" s="20">
        <v>0.85</v>
      </c>
      <c r="O48" s="313">
        <v>300</v>
      </c>
    </row>
    <row r="49" spans="1:15" s="59" customFormat="1" ht="12.75">
      <c r="A49" s="397" t="s">
        <v>588</v>
      </c>
      <c r="B49" s="133"/>
      <c r="C49" s="133"/>
      <c r="D49" s="133"/>
      <c r="E49" s="133"/>
      <c r="F49" s="114"/>
      <c r="G49" s="133"/>
      <c r="H49" s="133"/>
      <c r="I49" s="133"/>
      <c r="J49" s="133"/>
      <c r="K49" s="133"/>
      <c r="L49" s="133"/>
      <c r="M49" s="314"/>
      <c r="N49" s="133"/>
      <c r="O49" s="299"/>
    </row>
    <row r="51" ht="12.75">
      <c r="A51" s="603" t="s">
        <v>631</v>
      </c>
    </row>
  </sheetData>
  <hyperlinks>
    <hyperlink ref="F43" location="'Options time series-NSE '!A1" display="Nifty Options"/>
    <hyperlink ref="F47" location="'Options time series-NSE '!A1" display="Stock Futures"/>
    <hyperlink ref="F45" location="'Options time series-NSE '!A1" display="Nifty Futures"/>
    <hyperlink ref="F39" location="'Options time series-BSE '!A1" display="Stock Options"/>
    <hyperlink ref="F42" location="'Options time series-NSE '!A1" display="Nifty Futures"/>
    <hyperlink ref="F44" location="'Options time series-NSE '!A1" display="Stock Futures"/>
    <hyperlink ref="F46" location="'Options time series-NSE '!A1" display="Nifty Futures"/>
    <hyperlink ref="F48" location="'Options time series-NSE '!A1" display="Stock Futures"/>
    <hyperlink ref="F41" location="'Options time series-NSE '!A1" display="Nifty Options"/>
    <hyperlink ref="H1" location="Index!A1" display="Index!A1"/>
    <hyperlink ref="A51" location="Index!A1" display="Index!A1"/>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Q53"/>
  <sheetViews>
    <sheetView workbookViewId="0" topLeftCell="A1">
      <selection activeCell="A53" sqref="A53"/>
    </sheetView>
  </sheetViews>
  <sheetFormatPr defaultColWidth="9.140625" defaultRowHeight="12.75"/>
  <cols>
    <col min="1" max="1" width="22.7109375" style="0" customWidth="1"/>
    <col min="2" max="2" width="11.140625" style="0" customWidth="1"/>
    <col min="6" max="6" width="10.28125" style="0" customWidth="1"/>
    <col min="7" max="9" width="11.7109375" style="0" customWidth="1"/>
    <col min="10" max="11" width="9.421875" style="0" customWidth="1"/>
    <col min="12" max="12" width="11.140625" style="0" customWidth="1"/>
  </cols>
  <sheetData>
    <row r="1" ht="12.75">
      <c r="I1" s="603" t="s">
        <v>631</v>
      </c>
    </row>
    <row r="2" spans="1:14" s="26" customFormat="1" ht="12.75">
      <c r="A2" s="26" t="s">
        <v>251</v>
      </c>
      <c r="B2" s="1"/>
      <c r="C2" s="1"/>
      <c r="D2" s="1"/>
      <c r="E2" s="1"/>
      <c r="F2" s="1"/>
      <c r="G2" s="1"/>
      <c r="H2" s="1"/>
      <c r="I2" s="1"/>
      <c r="J2" s="1"/>
      <c r="K2" s="1"/>
      <c r="L2" s="1"/>
      <c r="M2" s="83"/>
      <c r="N2" s="1"/>
    </row>
    <row r="3" spans="1:14" ht="12.75">
      <c r="A3" s="4"/>
      <c r="B3" s="30"/>
      <c r="C3" s="30"/>
      <c r="D3" s="30"/>
      <c r="E3" s="30"/>
      <c r="F3" s="47"/>
      <c r="G3" s="30"/>
      <c r="H3" s="30"/>
      <c r="I3" s="30"/>
      <c r="J3" s="30"/>
      <c r="K3" s="30"/>
      <c r="L3" s="30"/>
      <c r="M3" s="17"/>
      <c r="N3" s="2"/>
    </row>
    <row r="4" spans="1:14" ht="12.75">
      <c r="A4" s="7" t="s">
        <v>155</v>
      </c>
      <c r="B4" s="19" t="s">
        <v>156</v>
      </c>
      <c r="C4" s="19" t="s">
        <v>11</v>
      </c>
      <c r="D4" s="19" t="s">
        <v>11</v>
      </c>
      <c r="E4" s="19" t="s">
        <v>74</v>
      </c>
      <c r="F4" s="105" t="s">
        <v>74</v>
      </c>
      <c r="G4" s="19" t="s">
        <v>74</v>
      </c>
      <c r="H4" s="19" t="s">
        <v>161</v>
      </c>
      <c r="I4" s="561" t="s">
        <v>252</v>
      </c>
      <c r="J4" s="561"/>
      <c r="K4" s="561" t="s">
        <v>253</v>
      </c>
      <c r="L4" s="562"/>
      <c r="M4" s="18"/>
      <c r="N4" s="19"/>
    </row>
    <row r="5" spans="2:14" ht="12.75">
      <c r="B5" s="3" t="s">
        <v>164</v>
      </c>
      <c r="C5" s="3" t="s">
        <v>163</v>
      </c>
      <c r="D5" s="3" t="s">
        <v>165</v>
      </c>
      <c r="E5" s="3" t="s">
        <v>239</v>
      </c>
      <c r="F5" s="39" t="s">
        <v>171</v>
      </c>
      <c r="G5" s="3" t="s">
        <v>254</v>
      </c>
      <c r="H5" s="3" t="s">
        <v>172</v>
      </c>
      <c r="I5" s="18" t="s">
        <v>561</v>
      </c>
      <c r="J5" s="19"/>
      <c r="K5" s="18" t="s">
        <v>561</v>
      </c>
      <c r="L5" s="306"/>
      <c r="M5" s="17"/>
      <c r="N5" s="3"/>
    </row>
    <row r="6" spans="2:14" ht="12.75">
      <c r="B6" s="3" t="s">
        <v>255</v>
      </c>
      <c r="C6" s="3" t="s">
        <v>176</v>
      </c>
      <c r="D6" s="3" t="s">
        <v>256</v>
      </c>
      <c r="E6" s="3" t="s">
        <v>179</v>
      </c>
      <c r="F6" s="39" t="s">
        <v>167</v>
      </c>
      <c r="G6" s="3" t="s">
        <v>171</v>
      </c>
      <c r="H6" s="3" t="s">
        <v>257</v>
      </c>
      <c r="I6" s="3" t="s">
        <v>258</v>
      </c>
      <c r="J6" s="3" t="s">
        <v>227</v>
      </c>
      <c r="K6" s="3" t="s">
        <v>221</v>
      </c>
      <c r="L6" s="301" t="s">
        <v>227</v>
      </c>
      <c r="M6" s="17"/>
      <c r="N6" s="3"/>
    </row>
    <row r="7" spans="1:14" ht="12.75">
      <c r="A7" s="5"/>
      <c r="B7" s="71"/>
      <c r="C7" s="71"/>
      <c r="D7" s="71"/>
      <c r="E7" s="71" t="s">
        <v>259</v>
      </c>
      <c r="F7" s="45"/>
      <c r="G7" s="71" t="s">
        <v>167</v>
      </c>
      <c r="H7" s="71" t="s">
        <v>260</v>
      </c>
      <c r="I7" s="71" t="s">
        <v>261</v>
      </c>
      <c r="J7" s="71" t="s">
        <v>260</v>
      </c>
      <c r="K7" s="71" t="s">
        <v>222</v>
      </c>
      <c r="L7" s="302" t="s">
        <v>222</v>
      </c>
      <c r="M7" s="17"/>
      <c r="N7" s="3"/>
    </row>
    <row r="8" spans="1:14" ht="12.75">
      <c r="A8" s="18"/>
      <c r="B8" s="9"/>
      <c r="C8" s="9"/>
      <c r="D8" s="9"/>
      <c r="E8" s="9"/>
      <c r="F8" s="9"/>
      <c r="G8" s="9"/>
      <c r="H8" s="9"/>
      <c r="I8" s="9"/>
      <c r="J8" s="9"/>
      <c r="K8" s="9"/>
      <c r="L8" s="264"/>
      <c r="M8" s="17"/>
      <c r="N8" s="2"/>
    </row>
    <row r="9" spans="1:14" ht="12.75">
      <c r="A9" s="4" t="s">
        <v>53</v>
      </c>
      <c r="B9" s="72">
        <v>2</v>
      </c>
      <c r="C9" s="72">
        <v>3</v>
      </c>
      <c r="D9" s="72">
        <v>4</v>
      </c>
      <c r="E9" s="72">
        <v>5</v>
      </c>
      <c r="F9" s="72">
        <v>6</v>
      </c>
      <c r="G9" s="72">
        <v>7</v>
      </c>
      <c r="H9" s="72">
        <v>8</v>
      </c>
      <c r="I9" s="72">
        <v>9</v>
      </c>
      <c r="J9" s="72">
        <v>10</v>
      </c>
      <c r="K9" s="72">
        <v>11</v>
      </c>
      <c r="L9" s="303">
        <v>12</v>
      </c>
      <c r="M9" s="107"/>
      <c r="N9" s="108"/>
    </row>
    <row r="10" spans="1:14" s="465" customFormat="1" ht="12.75">
      <c r="A10" s="375" t="s">
        <v>491</v>
      </c>
      <c r="B10" s="370">
        <v>4925</v>
      </c>
      <c r="C10" s="80">
        <v>204</v>
      </c>
      <c r="D10" s="80">
        <v>4659</v>
      </c>
      <c r="E10" s="80">
        <v>6279</v>
      </c>
      <c r="F10" s="80">
        <v>975954</v>
      </c>
      <c r="G10" s="80">
        <v>47623</v>
      </c>
      <c r="H10" s="80">
        <v>41233247</v>
      </c>
      <c r="I10" s="80">
        <v>1668</v>
      </c>
      <c r="J10" s="80">
        <v>207746</v>
      </c>
      <c r="K10" s="110">
        <f aca="true" t="shared" si="0" ref="K10:L12">(I10/E10)*100</f>
        <v>26.56473960821787</v>
      </c>
      <c r="L10" s="433">
        <f t="shared" si="0"/>
        <v>21.28645407467975</v>
      </c>
      <c r="M10" s="463"/>
      <c r="N10" s="464"/>
    </row>
    <row r="11" spans="1:14" s="465" customFormat="1" ht="12.75">
      <c r="A11" s="239" t="s">
        <v>603</v>
      </c>
      <c r="B11" s="394">
        <v>4925</v>
      </c>
      <c r="C11" s="74">
        <v>20</v>
      </c>
      <c r="D11" s="74">
        <v>449</v>
      </c>
      <c r="E11" s="74">
        <v>672</v>
      </c>
      <c r="F11" s="74">
        <v>70509</v>
      </c>
      <c r="G11" s="74">
        <v>3525</v>
      </c>
      <c r="H11" s="74">
        <v>2997261</v>
      </c>
      <c r="I11" s="74">
        <v>161</v>
      </c>
      <c r="J11" s="74">
        <v>13093</v>
      </c>
      <c r="K11" s="109">
        <f t="shared" si="0"/>
        <v>23.958333333333336</v>
      </c>
      <c r="L11" s="315">
        <f t="shared" si="0"/>
        <v>18.569260661759493</v>
      </c>
      <c r="M11" s="463"/>
      <c r="N11" s="464"/>
    </row>
    <row r="12" spans="1:14" s="243" customFormat="1" ht="12.75">
      <c r="A12" s="494" t="s">
        <v>592</v>
      </c>
      <c r="B12" s="394">
        <v>4921</v>
      </c>
      <c r="C12" s="74">
        <v>21</v>
      </c>
      <c r="D12" s="74">
        <v>484</v>
      </c>
      <c r="E12" s="74">
        <v>672</v>
      </c>
      <c r="F12" s="74">
        <v>80866</v>
      </c>
      <c r="G12" s="74">
        <v>3851</v>
      </c>
      <c r="H12" s="74">
        <v>3144768</v>
      </c>
      <c r="I12" s="74">
        <v>165</v>
      </c>
      <c r="J12" s="74">
        <v>13911</v>
      </c>
      <c r="K12" s="109">
        <f t="shared" si="0"/>
        <v>24.553571428571427</v>
      </c>
      <c r="L12" s="315">
        <f t="shared" si="0"/>
        <v>17.202532584769866</v>
      </c>
      <c r="M12" s="496"/>
      <c r="N12" s="495"/>
    </row>
    <row r="13" spans="1:14" s="465" customFormat="1" ht="12.75">
      <c r="A13" s="76" t="s">
        <v>586</v>
      </c>
      <c r="B13" s="394">
        <v>4928</v>
      </c>
      <c r="C13" s="74">
        <v>18</v>
      </c>
      <c r="D13" s="74">
        <v>398</v>
      </c>
      <c r="E13" s="74">
        <v>501</v>
      </c>
      <c r="F13" s="74">
        <v>63694</v>
      </c>
      <c r="G13" s="74">
        <v>3539</v>
      </c>
      <c r="H13" s="74">
        <v>2818965</v>
      </c>
      <c r="I13" s="74">
        <v>133</v>
      </c>
      <c r="J13" s="74">
        <v>12069</v>
      </c>
      <c r="K13" s="109">
        <f aca="true" t="shared" si="1" ref="K13:L20">(I13/E13)*100</f>
        <v>26.546906187624753</v>
      </c>
      <c r="L13" s="315">
        <f t="shared" si="1"/>
        <v>18.94840958332025</v>
      </c>
      <c r="M13" s="463"/>
      <c r="N13" s="464"/>
    </row>
    <row r="14" spans="1:14" s="465" customFormat="1" ht="12.75">
      <c r="A14" s="76" t="s">
        <v>577</v>
      </c>
      <c r="B14" s="394">
        <v>4927</v>
      </c>
      <c r="C14" s="74">
        <v>20</v>
      </c>
      <c r="D14" s="74">
        <v>431</v>
      </c>
      <c r="E14" s="74">
        <v>517</v>
      </c>
      <c r="F14" s="74">
        <v>78227</v>
      </c>
      <c r="G14" s="74">
        <v>3911</v>
      </c>
      <c r="H14" s="74">
        <v>2997261</v>
      </c>
      <c r="I14" s="74">
        <v>173</v>
      </c>
      <c r="J14" s="74">
        <v>19306</v>
      </c>
      <c r="K14" s="109">
        <f t="shared" si="1"/>
        <v>33.46228239845261</v>
      </c>
      <c r="L14" s="315">
        <f t="shared" si="1"/>
        <v>24.679458498983728</v>
      </c>
      <c r="M14" s="463"/>
      <c r="N14" s="464"/>
    </row>
    <row r="15" spans="1:14" s="465" customFormat="1" ht="12.75">
      <c r="A15" s="76" t="s">
        <v>569</v>
      </c>
      <c r="B15" s="394">
        <v>4926</v>
      </c>
      <c r="C15" s="74">
        <v>21</v>
      </c>
      <c r="D15" s="74">
        <v>451</v>
      </c>
      <c r="E15" s="74">
        <v>547</v>
      </c>
      <c r="F15" s="74">
        <v>108090</v>
      </c>
      <c r="G15" s="74">
        <v>5147</v>
      </c>
      <c r="H15" s="74">
        <v>4165388</v>
      </c>
      <c r="I15" s="74">
        <v>176</v>
      </c>
      <c r="J15" s="74">
        <v>27592</v>
      </c>
      <c r="K15" s="109">
        <f t="shared" si="1"/>
        <v>32.17550274223035</v>
      </c>
      <c r="L15" s="315">
        <f t="shared" si="1"/>
        <v>25.52687575168841</v>
      </c>
      <c r="M15" s="463"/>
      <c r="N15" s="464"/>
    </row>
    <row r="16" spans="1:16" s="59" customFormat="1" ht="12.75">
      <c r="A16" s="239" t="s">
        <v>560</v>
      </c>
      <c r="B16" s="74">
        <v>4924</v>
      </c>
      <c r="C16" s="74">
        <v>20</v>
      </c>
      <c r="D16" s="74">
        <v>446</v>
      </c>
      <c r="E16" s="74">
        <v>604</v>
      </c>
      <c r="F16" s="74">
        <v>99923.92</v>
      </c>
      <c r="G16" s="74">
        <v>4996.2</v>
      </c>
      <c r="H16" s="74">
        <v>4778865</v>
      </c>
      <c r="I16" s="74">
        <v>163.48</v>
      </c>
      <c r="J16" s="74">
        <v>21904.6</v>
      </c>
      <c r="K16" s="109">
        <f t="shared" si="1"/>
        <v>27.066225165562912</v>
      </c>
      <c r="L16" s="315">
        <f t="shared" si="1"/>
        <v>21.921277708080307</v>
      </c>
      <c r="M16" s="92"/>
      <c r="N16" s="21"/>
      <c r="O16" s="77"/>
      <c r="P16" s="77"/>
    </row>
    <row r="17" spans="1:16" s="59" customFormat="1" ht="12.75">
      <c r="A17" s="239" t="s">
        <v>553</v>
      </c>
      <c r="B17" s="74">
        <v>4917</v>
      </c>
      <c r="C17" s="74">
        <v>23</v>
      </c>
      <c r="D17" s="74">
        <v>557</v>
      </c>
      <c r="E17" s="74">
        <v>751</v>
      </c>
      <c r="F17" s="74">
        <v>123915.59</v>
      </c>
      <c r="G17" s="74">
        <v>5388</v>
      </c>
      <c r="H17" s="74">
        <v>4732545</v>
      </c>
      <c r="I17" s="74">
        <v>173</v>
      </c>
      <c r="J17" s="74">
        <v>23427.5</v>
      </c>
      <c r="K17" s="109">
        <f t="shared" si="1"/>
        <v>23.03595206391478</v>
      </c>
      <c r="L17" s="315">
        <f t="shared" si="1"/>
        <v>18.90601497358</v>
      </c>
      <c r="M17" s="92"/>
      <c r="N17" s="21"/>
      <c r="O17" s="77"/>
      <c r="P17" s="77"/>
    </row>
    <row r="18" spans="1:16" s="59" customFormat="1" ht="12.75">
      <c r="A18" s="239" t="s">
        <v>510</v>
      </c>
      <c r="B18" s="74">
        <v>4909</v>
      </c>
      <c r="C18" s="74">
        <v>21</v>
      </c>
      <c r="D18" s="74">
        <v>478</v>
      </c>
      <c r="E18" s="74">
        <v>609</v>
      </c>
      <c r="F18" s="74">
        <v>113605</v>
      </c>
      <c r="G18" s="74">
        <v>5410</v>
      </c>
      <c r="H18" s="74">
        <v>4375022</v>
      </c>
      <c r="I18" s="74">
        <v>159</v>
      </c>
      <c r="J18" s="74">
        <v>24625</v>
      </c>
      <c r="K18" s="109">
        <f t="shared" si="1"/>
        <v>26.108374384236456</v>
      </c>
      <c r="L18" s="315">
        <f t="shared" si="1"/>
        <v>21.675982571189646</v>
      </c>
      <c r="M18" s="92"/>
      <c r="N18" s="21"/>
      <c r="O18" s="77"/>
      <c r="P18" s="77"/>
    </row>
    <row r="19" spans="1:17" s="59" customFormat="1" ht="12.75">
      <c r="A19" s="120" t="s">
        <v>509</v>
      </c>
      <c r="B19" s="74">
        <v>4901</v>
      </c>
      <c r="C19" s="74">
        <v>20</v>
      </c>
      <c r="D19" s="74">
        <v>488</v>
      </c>
      <c r="E19" s="74">
        <v>729</v>
      </c>
      <c r="F19" s="74">
        <v>121670</v>
      </c>
      <c r="G19" s="74">
        <v>6084</v>
      </c>
      <c r="H19" s="74">
        <v>5428879</v>
      </c>
      <c r="I19" s="74">
        <v>183</v>
      </c>
      <c r="J19" s="74">
        <v>26133</v>
      </c>
      <c r="K19" s="109">
        <f t="shared" si="1"/>
        <v>25.102880658436217</v>
      </c>
      <c r="L19" s="315">
        <f t="shared" si="1"/>
        <v>21.478589627681433</v>
      </c>
      <c r="M19" s="92"/>
      <c r="N19" s="21"/>
      <c r="O19" s="77"/>
      <c r="P19" s="77"/>
      <c r="Q19" s="77"/>
    </row>
    <row r="20" spans="1:14" s="59" customFormat="1" ht="12.75">
      <c r="A20" s="120" t="s">
        <v>505</v>
      </c>
      <c r="B20" s="74">
        <v>4895</v>
      </c>
      <c r="C20" s="74">
        <v>20</v>
      </c>
      <c r="D20" s="74">
        <v>475</v>
      </c>
      <c r="E20" s="74">
        <v>677</v>
      </c>
      <c r="F20" s="74">
        <v>115454</v>
      </c>
      <c r="G20" s="74">
        <v>5773</v>
      </c>
      <c r="H20" s="74">
        <v>5794293</v>
      </c>
      <c r="I20" s="74">
        <v>183</v>
      </c>
      <c r="J20" s="74">
        <v>25685</v>
      </c>
      <c r="K20" s="109">
        <f t="shared" si="1"/>
        <v>27.031019202363364</v>
      </c>
      <c r="L20" s="315">
        <f t="shared" si="1"/>
        <v>22.24695549742755</v>
      </c>
      <c r="M20" s="107"/>
      <c r="N20" s="108"/>
    </row>
    <row r="21" spans="1:14" ht="12.75">
      <c r="A21" s="120"/>
      <c r="B21" s="74"/>
      <c r="C21" s="74"/>
      <c r="D21" s="74"/>
      <c r="E21" s="74"/>
      <c r="F21" s="74"/>
      <c r="G21" s="74"/>
      <c r="H21" s="74"/>
      <c r="I21" s="74"/>
      <c r="J21" s="74"/>
      <c r="K21" s="109"/>
      <c r="L21" s="315"/>
      <c r="M21" s="107"/>
      <c r="N21" s="108"/>
    </row>
    <row r="22" spans="1:12" ht="12.75">
      <c r="A22" s="73" t="s">
        <v>50</v>
      </c>
      <c r="B22" s="80">
        <v>4887</v>
      </c>
      <c r="C22" s="80">
        <v>251</v>
      </c>
      <c r="D22" s="80">
        <v>5303</v>
      </c>
      <c r="E22" s="80">
        <v>9860</v>
      </c>
      <c r="F22" s="80">
        <v>1578856</v>
      </c>
      <c r="G22" s="80">
        <v>75296</v>
      </c>
      <c r="H22" s="80">
        <v>5138015</v>
      </c>
      <c r="I22" s="80">
        <v>3642</v>
      </c>
      <c r="J22" s="80">
        <v>478034</v>
      </c>
      <c r="K22" s="110">
        <v>36.93711967545639</v>
      </c>
      <c r="L22" s="316">
        <v>30.277238709546662</v>
      </c>
    </row>
    <row r="23" spans="1:14" s="26" customFormat="1" ht="12.75">
      <c r="A23" s="76" t="s">
        <v>499</v>
      </c>
      <c r="B23" s="74">
        <v>4887</v>
      </c>
      <c r="C23" s="74">
        <v>18</v>
      </c>
      <c r="D23" s="74">
        <v>406</v>
      </c>
      <c r="E23" s="74">
        <v>597</v>
      </c>
      <c r="F23" s="74">
        <v>110991</v>
      </c>
      <c r="G23" s="74">
        <v>6166</v>
      </c>
      <c r="H23" s="74">
        <v>5138015</v>
      </c>
      <c r="I23" s="74">
        <v>179</v>
      </c>
      <c r="J23" s="74">
        <v>29620</v>
      </c>
      <c r="K23" s="109">
        <v>29.98324958123953</v>
      </c>
      <c r="L23" s="315">
        <v>26.68684848321035</v>
      </c>
      <c r="M23" s="111"/>
      <c r="N23" s="112"/>
    </row>
    <row r="24" spans="1:14" ht="12.75">
      <c r="A24" s="76" t="s">
        <v>184</v>
      </c>
      <c r="B24" s="75">
        <v>4888</v>
      </c>
      <c r="C24" s="75">
        <v>21</v>
      </c>
      <c r="D24" s="75">
        <v>457</v>
      </c>
      <c r="E24" s="75">
        <v>661</v>
      </c>
      <c r="F24" s="75">
        <v>121975</v>
      </c>
      <c r="G24" s="75">
        <v>5808</v>
      </c>
      <c r="H24" s="75">
        <v>5888448</v>
      </c>
      <c r="I24" s="75">
        <v>216</v>
      </c>
      <c r="J24" s="75">
        <v>31786</v>
      </c>
      <c r="K24" s="109">
        <v>32.677760968229954</v>
      </c>
      <c r="L24" s="315">
        <v>26.059438409510143</v>
      </c>
      <c r="M24" s="92"/>
      <c r="N24" s="108"/>
    </row>
    <row r="25" spans="1:14" ht="12.75">
      <c r="A25" s="76" t="s">
        <v>87</v>
      </c>
      <c r="B25" s="74">
        <v>4895</v>
      </c>
      <c r="C25" s="74">
        <v>23</v>
      </c>
      <c r="D25" s="74">
        <v>583</v>
      </c>
      <c r="E25" s="74">
        <v>1180</v>
      </c>
      <c r="F25" s="74">
        <v>185642</v>
      </c>
      <c r="G25" s="74">
        <v>8071</v>
      </c>
      <c r="H25" s="74">
        <v>5796079</v>
      </c>
      <c r="I25" s="74">
        <v>492</v>
      </c>
      <c r="J25" s="74">
        <v>58859</v>
      </c>
      <c r="K25" s="109">
        <v>41.69491525423729</v>
      </c>
      <c r="L25" s="315">
        <v>31.705648506264744</v>
      </c>
      <c r="M25" s="43"/>
      <c r="N25" s="108"/>
    </row>
    <row r="26" spans="1:14" ht="12.75">
      <c r="A26" s="76" t="s">
        <v>88</v>
      </c>
      <c r="B26" s="74">
        <v>4887</v>
      </c>
      <c r="C26" s="74">
        <v>19</v>
      </c>
      <c r="D26" s="74">
        <v>547</v>
      </c>
      <c r="E26" s="74">
        <v>1289</v>
      </c>
      <c r="F26" s="74">
        <v>163516</v>
      </c>
      <c r="G26" s="74">
        <v>8606</v>
      </c>
      <c r="H26" s="74">
        <v>7169985</v>
      </c>
      <c r="I26" s="74">
        <v>483</v>
      </c>
      <c r="J26" s="74">
        <v>51934</v>
      </c>
      <c r="K26" s="109">
        <v>37.470907680372385</v>
      </c>
      <c r="L26" s="315">
        <v>31.760806281954057</v>
      </c>
      <c r="M26" s="92"/>
      <c r="N26" s="108"/>
    </row>
    <row r="27" spans="1:14" ht="12.75">
      <c r="A27" s="82" t="s">
        <v>89</v>
      </c>
      <c r="B27" s="74">
        <v>4879</v>
      </c>
      <c r="C27" s="74">
        <v>22</v>
      </c>
      <c r="D27" s="74">
        <v>534</v>
      </c>
      <c r="E27" s="74">
        <v>1058</v>
      </c>
      <c r="F27" s="74">
        <v>170623</v>
      </c>
      <c r="G27" s="74">
        <v>7756</v>
      </c>
      <c r="H27" s="74">
        <v>6385475</v>
      </c>
      <c r="I27" s="74">
        <v>361</v>
      </c>
      <c r="J27" s="74">
        <v>50048</v>
      </c>
      <c r="K27" s="109">
        <v>34.12098298676749</v>
      </c>
      <c r="L27" s="315">
        <v>29.332504996395564</v>
      </c>
      <c r="M27" s="92"/>
      <c r="N27" s="108"/>
    </row>
    <row r="28" spans="1:14" ht="12.75">
      <c r="A28" s="82" t="s">
        <v>90</v>
      </c>
      <c r="B28" s="74">
        <v>4867</v>
      </c>
      <c r="C28" s="74">
        <v>22</v>
      </c>
      <c r="D28" s="74">
        <v>556</v>
      </c>
      <c r="E28" s="74">
        <v>1033</v>
      </c>
      <c r="F28" s="74">
        <v>199089</v>
      </c>
      <c r="G28" s="74">
        <v>9050</v>
      </c>
      <c r="H28" s="74">
        <v>6332093</v>
      </c>
      <c r="I28" s="74">
        <v>361</v>
      </c>
      <c r="J28" s="74">
        <v>62822</v>
      </c>
      <c r="K28" s="109">
        <v>34.9</v>
      </c>
      <c r="L28" s="315">
        <v>31.6</v>
      </c>
      <c r="M28" s="92"/>
      <c r="N28" s="108"/>
    </row>
    <row r="29" spans="1:14" ht="12.75">
      <c r="A29" s="76" t="s">
        <v>91</v>
      </c>
      <c r="B29" s="74">
        <v>4871</v>
      </c>
      <c r="C29" s="74">
        <v>20</v>
      </c>
      <c r="D29" s="74">
        <v>428</v>
      </c>
      <c r="E29" s="74">
        <v>1002</v>
      </c>
      <c r="F29" s="74">
        <v>123144</v>
      </c>
      <c r="G29" s="74">
        <v>6157</v>
      </c>
      <c r="H29" s="74">
        <v>5202955</v>
      </c>
      <c r="I29" s="74">
        <v>374</v>
      </c>
      <c r="J29" s="74">
        <v>39396</v>
      </c>
      <c r="K29" s="109">
        <v>37.3</v>
      </c>
      <c r="L29" s="315">
        <v>32</v>
      </c>
      <c r="M29" s="92"/>
      <c r="N29" s="108"/>
    </row>
    <row r="30" spans="1:14" ht="12.75">
      <c r="A30" s="76" t="s">
        <v>92</v>
      </c>
      <c r="B30" s="74">
        <v>4867</v>
      </c>
      <c r="C30" s="74">
        <v>22</v>
      </c>
      <c r="D30" s="74">
        <v>386</v>
      </c>
      <c r="E30" s="74">
        <v>763</v>
      </c>
      <c r="F30" s="74">
        <v>106042</v>
      </c>
      <c r="G30" s="74">
        <v>4820</v>
      </c>
      <c r="H30" s="74">
        <v>4538006</v>
      </c>
      <c r="I30" s="74">
        <v>314</v>
      </c>
      <c r="J30" s="74">
        <v>33289</v>
      </c>
      <c r="K30" s="109">
        <v>41.2</v>
      </c>
      <c r="L30" s="315">
        <v>31.4</v>
      </c>
      <c r="M30" s="92"/>
      <c r="N30" s="108"/>
    </row>
    <row r="31" spans="1:14" ht="12.75">
      <c r="A31" s="76" t="s">
        <v>93</v>
      </c>
      <c r="B31" s="74">
        <v>4853</v>
      </c>
      <c r="C31" s="74">
        <v>22</v>
      </c>
      <c r="D31" s="74">
        <v>410</v>
      </c>
      <c r="E31" s="74">
        <v>741</v>
      </c>
      <c r="F31" s="74">
        <v>125054</v>
      </c>
      <c r="G31" s="74">
        <v>5684</v>
      </c>
      <c r="H31" s="74">
        <v>4529772</v>
      </c>
      <c r="I31" s="74">
        <v>295</v>
      </c>
      <c r="J31" s="74">
        <v>38422</v>
      </c>
      <c r="K31" s="109">
        <v>39.8</v>
      </c>
      <c r="L31" s="315">
        <v>30.7</v>
      </c>
      <c r="M31" s="92"/>
      <c r="N31" s="108"/>
    </row>
    <row r="32" spans="1:14" ht="12.75">
      <c r="A32" s="76" t="s">
        <v>262</v>
      </c>
      <c r="B32" s="74">
        <v>4842</v>
      </c>
      <c r="C32" s="74">
        <v>21</v>
      </c>
      <c r="D32" s="74">
        <v>338</v>
      </c>
      <c r="E32" s="74">
        <v>518</v>
      </c>
      <c r="F32" s="74">
        <v>95268</v>
      </c>
      <c r="G32" s="74">
        <v>4537</v>
      </c>
      <c r="H32" s="74">
        <v>4168272</v>
      </c>
      <c r="I32" s="74">
        <v>198</v>
      </c>
      <c r="J32" s="74">
        <v>29396</v>
      </c>
      <c r="K32" s="109">
        <v>38.2</v>
      </c>
      <c r="L32" s="315">
        <v>30.9</v>
      </c>
      <c r="M32" s="92"/>
      <c r="N32" s="108"/>
    </row>
    <row r="33" spans="1:14" ht="12.75">
      <c r="A33" s="76" t="s">
        <v>95</v>
      </c>
      <c r="B33" s="74">
        <v>4833</v>
      </c>
      <c r="C33" s="74">
        <v>21</v>
      </c>
      <c r="D33" s="74">
        <v>358</v>
      </c>
      <c r="E33" s="74">
        <v>575</v>
      </c>
      <c r="F33" s="74">
        <v>98821</v>
      </c>
      <c r="G33" s="74">
        <v>4706</v>
      </c>
      <c r="H33" s="74">
        <v>4074552</v>
      </c>
      <c r="I33" s="74">
        <v>204</v>
      </c>
      <c r="J33" s="74">
        <v>29047</v>
      </c>
      <c r="K33" s="109">
        <v>35.5</v>
      </c>
      <c r="L33" s="315">
        <v>29.4</v>
      </c>
      <c r="M33" s="92"/>
      <c r="N33" s="108"/>
    </row>
    <row r="34" spans="1:14" ht="12.75">
      <c r="A34" s="76"/>
      <c r="B34" s="74"/>
      <c r="C34" s="74"/>
      <c r="D34" s="74"/>
      <c r="E34" s="74"/>
      <c r="F34" s="74"/>
      <c r="G34" s="74"/>
      <c r="H34" s="74"/>
      <c r="I34" s="74"/>
      <c r="J34" s="74"/>
      <c r="K34" s="42"/>
      <c r="L34" s="317"/>
      <c r="M34" s="92"/>
      <c r="N34" s="108"/>
    </row>
    <row r="35" spans="1:14" s="59" customFormat="1" ht="12.75">
      <c r="A35" s="91" t="s">
        <v>44</v>
      </c>
      <c r="B35" s="74">
        <v>4821</v>
      </c>
      <c r="C35" s="74">
        <v>249</v>
      </c>
      <c r="D35" s="74">
        <v>3462</v>
      </c>
      <c r="E35" s="74">
        <v>5608</v>
      </c>
      <c r="F35" s="74">
        <v>956185</v>
      </c>
      <c r="G35" s="74">
        <v>46388</v>
      </c>
      <c r="H35" s="74">
        <v>3545041</v>
      </c>
      <c r="I35" s="74">
        <v>2310</v>
      </c>
      <c r="J35" s="74">
        <v>298885</v>
      </c>
      <c r="K35" s="109">
        <v>41.1</v>
      </c>
      <c r="L35" s="315">
        <v>31.3</v>
      </c>
      <c r="M35" s="92"/>
      <c r="N35" s="108"/>
    </row>
    <row r="36" spans="1:14" s="59" customFormat="1" ht="12.75">
      <c r="A36" s="91" t="s">
        <v>45</v>
      </c>
      <c r="B36" s="74">
        <v>4781</v>
      </c>
      <c r="C36" s="74">
        <v>251</v>
      </c>
      <c r="D36" s="74">
        <v>2639</v>
      </c>
      <c r="E36" s="74">
        <v>6644</v>
      </c>
      <c r="F36" s="74">
        <v>816073</v>
      </c>
      <c r="G36" s="74">
        <v>3251</v>
      </c>
      <c r="H36" s="74">
        <v>3022191</v>
      </c>
      <c r="I36" s="74">
        <v>3164</v>
      </c>
      <c r="J36" s="74">
        <v>320111</v>
      </c>
      <c r="K36" s="42">
        <v>47.621914509331724</v>
      </c>
      <c r="L36" s="317">
        <v>39.225780046637986</v>
      </c>
      <c r="M36" s="107"/>
      <c r="N36" s="108"/>
    </row>
    <row r="37" spans="1:14" s="59" customFormat="1" ht="12.75">
      <c r="A37" s="91" t="s">
        <v>46</v>
      </c>
      <c r="B37" s="74">
        <v>4731</v>
      </c>
      <c r="C37" s="74">
        <v>253</v>
      </c>
      <c r="D37" s="74">
        <v>2374</v>
      </c>
      <c r="E37" s="74">
        <v>4772</v>
      </c>
      <c r="F37" s="74">
        <v>518715</v>
      </c>
      <c r="G37" s="74">
        <v>2050</v>
      </c>
      <c r="H37" s="74">
        <v>1698428</v>
      </c>
      <c r="I37" s="74">
        <v>1875</v>
      </c>
      <c r="J37" s="74">
        <v>140056</v>
      </c>
      <c r="K37" s="42">
        <v>39.29170159262364</v>
      </c>
      <c r="L37" s="317">
        <v>27.0005687130698</v>
      </c>
      <c r="M37" s="251"/>
      <c r="N37" s="108"/>
    </row>
    <row r="38" spans="1:14" s="59" customFormat="1" ht="12.75">
      <c r="A38" s="126" t="s">
        <v>47</v>
      </c>
      <c r="B38" s="41">
        <v>5528</v>
      </c>
      <c r="C38" s="41">
        <v>254</v>
      </c>
      <c r="D38" s="41">
        <v>2028</v>
      </c>
      <c r="E38" s="41">
        <v>3904</v>
      </c>
      <c r="F38" s="40">
        <v>503053</v>
      </c>
      <c r="G38" s="40">
        <v>1981</v>
      </c>
      <c r="H38" s="40">
        <v>1201207</v>
      </c>
      <c r="I38" s="40">
        <v>1332</v>
      </c>
      <c r="J38" s="40">
        <v>107153</v>
      </c>
      <c r="K38" s="42">
        <v>34.11885245901639</v>
      </c>
      <c r="L38" s="317">
        <v>21.300538909419085</v>
      </c>
      <c r="M38" s="107"/>
      <c r="N38" s="108"/>
    </row>
    <row r="39" spans="1:14" s="59" customFormat="1" ht="12.75">
      <c r="A39" s="126" t="s">
        <v>48</v>
      </c>
      <c r="B39" s="40">
        <v>5650</v>
      </c>
      <c r="C39" s="41">
        <v>251</v>
      </c>
      <c r="D39" s="40">
        <v>1413</v>
      </c>
      <c r="E39" s="41">
        <v>2214</v>
      </c>
      <c r="F39" s="40">
        <v>314073.19</v>
      </c>
      <c r="G39" s="40">
        <v>1251</v>
      </c>
      <c r="H39" s="41">
        <v>572197</v>
      </c>
      <c r="I39" s="40">
        <v>699</v>
      </c>
      <c r="J39" s="40">
        <v>48741</v>
      </c>
      <c r="K39" s="42">
        <v>31.571815718157183</v>
      </c>
      <c r="L39" s="317">
        <v>15.518994155470578</v>
      </c>
      <c r="M39" s="107"/>
      <c r="N39" s="108"/>
    </row>
    <row r="40" spans="1:14" s="59" customFormat="1" ht="12.75">
      <c r="A40" s="126" t="s">
        <v>49</v>
      </c>
      <c r="B40" s="40">
        <v>5782</v>
      </c>
      <c r="C40" s="41">
        <v>247</v>
      </c>
      <c r="D40" s="40">
        <v>1277</v>
      </c>
      <c r="E40" s="41">
        <v>1822</v>
      </c>
      <c r="F40" s="40">
        <v>307292</v>
      </c>
      <c r="G40" s="40">
        <v>1244</v>
      </c>
      <c r="H40" s="41">
        <v>612224</v>
      </c>
      <c r="I40" s="40">
        <v>577</v>
      </c>
      <c r="J40" s="40">
        <v>59980</v>
      </c>
      <c r="K40" s="42">
        <v>31.668496158068056</v>
      </c>
      <c r="L40" s="317">
        <v>19.51889408119964</v>
      </c>
      <c r="M40" s="17"/>
      <c r="N40" s="2"/>
    </row>
    <row r="41" spans="1:14" s="59" customFormat="1" ht="12.75">
      <c r="A41" s="145" t="s">
        <v>108</v>
      </c>
      <c r="B41" s="384">
        <v>5869</v>
      </c>
      <c r="C41" s="384">
        <v>251</v>
      </c>
      <c r="D41" s="431">
        <v>1428</v>
      </c>
      <c r="E41" s="384">
        <v>2585</v>
      </c>
      <c r="F41" s="431">
        <v>1000032</v>
      </c>
      <c r="G41" s="431">
        <v>3984</v>
      </c>
      <c r="H41" s="384">
        <v>571553</v>
      </c>
      <c r="I41" s="431">
        <v>867</v>
      </c>
      <c r="J41" s="431">
        <v>166941</v>
      </c>
      <c r="K41" s="42">
        <v>33.539651837524175</v>
      </c>
      <c r="L41" s="317">
        <v>16.693565805894213</v>
      </c>
      <c r="M41" s="17"/>
      <c r="N41" s="2"/>
    </row>
    <row r="42" spans="1:14" s="59" customFormat="1" ht="12.75">
      <c r="A42" s="145" t="s">
        <v>10</v>
      </c>
      <c r="B42" s="41">
        <v>5815</v>
      </c>
      <c r="C42" s="41">
        <v>251</v>
      </c>
      <c r="D42" s="40">
        <v>740</v>
      </c>
      <c r="E42" s="41">
        <v>2086</v>
      </c>
      <c r="F42" s="40">
        <v>686428</v>
      </c>
      <c r="G42" s="40">
        <v>2735</v>
      </c>
      <c r="H42" s="40">
        <v>912842</v>
      </c>
      <c r="I42" s="40">
        <v>943</v>
      </c>
      <c r="J42" s="40">
        <v>174740</v>
      </c>
      <c r="K42" s="42">
        <v>45.20613614573346</v>
      </c>
      <c r="L42" s="317">
        <v>25.456420775376298</v>
      </c>
      <c r="M42" s="17"/>
      <c r="N42" s="2"/>
    </row>
    <row r="43" spans="1:14" s="59" customFormat="1" ht="12.75">
      <c r="A43" s="145" t="s">
        <v>109</v>
      </c>
      <c r="B43" s="41">
        <v>5849</v>
      </c>
      <c r="C43" s="41">
        <v>243</v>
      </c>
      <c r="D43" s="40">
        <v>354</v>
      </c>
      <c r="E43" s="41">
        <v>1293</v>
      </c>
      <c r="F43" s="40">
        <v>310750</v>
      </c>
      <c r="G43" s="40">
        <v>1279</v>
      </c>
      <c r="H43" s="41">
        <v>619532</v>
      </c>
      <c r="I43" s="40">
        <v>506</v>
      </c>
      <c r="J43" s="40">
        <v>85617</v>
      </c>
      <c r="K43" s="42">
        <v>39.1337973704563</v>
      </c>
      <c r="L43" s="317">
        <v>27.55172968624296</v>
      </c>
      <c r="M43" s="17"/>
      <c r="N43" s="2"/>
    </row>
    <row r="44" spans="1:14" s="59" customFormat="1" ht="12.75">
      <c r="A44" s="145" t="s">
        <v>110</v>
      </c>
      <c r="B44" s="41">
        <v>5853</v>
      </c>
      <c r="C44" s="41">
        <v>244</v>
      </c>
      <c r="D44" s="40">
        <v>196</v>
      </c>
      <c r="E44" s="41">
        <v>859</v>
      </c>
      <c r="F44" s="40">
        <v>207113</v>
      </c>
      <c r="G44" s="40">
        <v>849</v>
      </c>
      <c r="H44" s="41">
        <v>630221</v>
      </c>
      <c r="I44" s="40">
        <v>244</v>
      </c>
      <c r="J44" s="40">
        <v>22512</v>
      </c>
      <c r="K44" s="42">
        <v>28.405122235157158</v>
      </c>
      <c r="L44" s="317">
        <v>10.869428765939366</v>
      </c>
      <c r="M44" s="17"/>
      <c r="N44" s="2"/>
    </row>
    <row r="45" spans="1:14" s="59" customFormat="1" ht="12.75">
      <c r="A45" s="145" t="s">
        <v>111</v>
      </c>
      <c r="B45" s="41">
        <v>5832</v>
      </c>
      <c r="C45" s="41">
        <v>240</v>
      </c>
      <c r="D45" s="40">
        <v>155</v>
      </c>
      <c r="E45" s="41">
        <v>809</v>
      </c>
      <c r="F45" s="40">
        <v>124190</v>
      </c>
      <c r="G45" s="40">
        <v>517</v>
      </c>
      <c r="H45" s="41">
        <v>505137</v>
      </c>
      <c r="I45" s="40">
        <v>212</v>
      </c>
      <c r="J45" s="40">
        <v>10993</v>
      </c>
      <c r="K45" s="42">
        <v>26.20519159456119</v>
      </c>
      <c r="L45" s="317">
        <v>8.851759400917949</v>
      </c>
      <c r="M45" s="17"/>
      <c r="N45" s="2"/>
    </row>
    <row r="46" spans="1:14" s="59" customFormat="1" ht="12.75">
      <c r="A46" s="145" t="s">
        <v>112</v>
      </c>
      <c r="B46" s="41">
        <v>5603</v>
      </c>
      <c r="C46" s="41">
        <v>232</v>
      </c>
      <c r="D46" s="40">
        <v>171</v>
      </c>
      <c r="E46" s="41">
        <v>772</v>
      </c>
      <c r="F46" s="40">
        <v>50064</v>
      </c>
      <c r="G46" s="40">
        <v>216</v>
      </c>
      <c r="H46" s="41">
        <v>563748</v>
      </c>
      <c r="I46" s="40">
        <v>268</v>
      </c>
      <c r="J46" s="40">
        <v>11527</v>
      </c>
      <c r="K46" s="42">
        <v>34.715025906735754</v>
      </c>
      <c r="L46" s="317">
        <v>23.024528603387665</v>
      </c>
      <c r="M46" s="17"/>
      <c r="N46" s="2"/>
    </row>
    <row r="47" spans="1:14" s="59" customFormat="1" ht="12.75">
      <c r="A47" s="145" t="s">
        <v>113</v>
      </c>
      <c r="B47" s="41">
        <v>4702</v>
      </c>
      <c r="C47" s="41">
        <v>231</v>
      </c>
      <c r="D47" s="40">
        <v>196</v>
      </c>
      <c r="E47" s="41">
        <v>1072</v>
      </c>
      <c r="F47" s="40">
        <v>67749</v>
      </c>
      <c r="G47" s="40">
        <v>293</v>
      </c>
      <c r="H47" s="41">
        <v>468837</v>
      </c>
      <c r="I47" s="40">
        <v>447</v>
      </c>
      <c r="J47" s="40">
        <v>26641</v>
      </c>
      <c r="K47" s="42">
        <v>41.69776119402985</v>
      </c>
      <c r="L47" s="317">
        <v>39.323089639699475</v>
      </c>
      <c r="M47" s="17"/>
      <c r="N47" s="2"/>
    </row>
    <row r="48" spans="1:14" s="59" customFormat="1" ht="12.75">
      <c r="A48" s="145" t="s">
        <v>263</v>
      </c>
      <c r="B48" s="41">
        <v>3585</v>
      </c>
      <c r="C48" s="41">
        <v>218</v>
      </c>
      <c r="D48" s="40">
        <v>123</v>
      </c>
      <c r="E48" s="41">
        <v>758</v>
      </c>
      <c r="F48" s="40">
        <v>84536</v>
      </c>
      <c r="G48" s="40">
        <v>388</v>
      </c>
      <c r="H48" s="41">
        <v>368071</v>
      </c>
      <c r="I48" s="89" t="s">
        <v>127</v>
      </c>
      <c r="J48" s="40">
        <v>15861</v>
      </c>
      <c r="K48" s="432" t="s">
        <v>127</v>
      </c>
      <c r="L48" s="317">
        <v>18.762420743825118</v>
      </c>
      <c r="M48" s="17"/>
      <c r="N48" s="2"/>
    </row>
    <row r="49" spans="1:14" s="59" customFormat="1" ht="12.75">
      <c r="A49" s="145" t="s">
        <v>264</v>
      </c>
      <c r="B49" s="41">
        <v>2861</v>
      </c>
      <c r="C49" s="41">
        <v>192</v>
      </c>
      <c r="D49" s="40">
        <v>126</v>
      </c>
      <c r="E49" s="41">
        <v>350</v>
      </c>
      <c r="F49" s="40">
        <v>45695</v>
      </c>
      <c r="G49" s="40">
        <v>238</v>
      </c>
      <c r="H49" s="41">
        <v>188146</v>
      </c>
      <c r="I49" s="89" t="s">
        <v>127</v>
      </c>
      <c r="J49" s="89" t="s">
        <v>127</v>
      </c>
      <c r="K49" s="432" t="s">
        <v>127</v>
      </c>
      <c r="L49" s="318" t="s">
        <v>127</v>
      </c>
      <c r="M49" s="17"/>
      <c r="N49" s="2"/>
    </row>
    <row r="50" spans="1:12" ht="12.75">
      <c r="A50" s="119"/>
      <c r="B50" s="11"/>
      <c r="C50" s="11"/>
      <c r="D50" s="11"/>
      <c r="E50" s="139"/>
      <c r="F50" s="11"/>
      <c r="G50" s="11"/>
      <c r="H50" s="11"/>
      <c r="I50" s="11"/>
      <c r="J50" s="11"/>
      <c r="K50" s="11"/>
      <c r="L50" s="279"/>
    </row>
    <row r="51" spans="1:14" ht="12.75">
      <c r="A51" s="319" t="s">
        <v>555</v>
      </c>
      <c r="B51" s="133"/>
      <c r="C51" s="133"/>
      <c r="D51" s="133"/>
      <c r="E51" s="68"/>
      <c r="F51" s="133"/>
      <c r="G51" s="133"/>
      <c r="H51" s="133"/>
      <c r="I51" s="133"/>
      <c r="J51" s="133"/>
      <c r="K51" s="133"/>
      <c r="L51" s="320"/>
      <c r="M51" s="17"/>
      <c r="N51" s="2"/>
    </row>
    <row r="53" ht="12.75">
      <c r="A53" s="603" t="s">
        <v>631</v>
      </c>
    </row>
  </sheetData>
  <mergeCells count="2">
    <mergeCell ref="K4:L4"/>
    <mergeCell ref="I4:J4"/>
  </mergeCells>
  <hyperlinks>
    <hyperlink ref="F46" location="'Options time series-NSE '!A1" display="Stock Options"/>
    <hyperlink ref="F48" location="'Options time series-NSE '!A1" display="Stock Options"/>
    <hyperlink ref="F45" location="'Options time series-NSE '!A1" display="Nifty Futures"/>
    <hyperlink ref="F47" location="'Options time series-NSE '!A1" display="Stock Futures"/>
    <hyperlink ref="F49" location="'Options time series-NSE '!A1" display="Nifty Options"/>
    <hyperlink ref="A39" location="'BSE 200'!A1" display="BSE200 "/>
    <hyperlink ref="I1" location="Index!A1" display="Index!A1"/>
    <hyperlink ref="A53" location="Index!A1" display="Index!A1"/>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AD45"/>
  <sheetViews>
    <sheetView workbookViewId="0" topLeftCell="A1">
      <selection activeCell="A45" sqref="A45"/>
    </sheetView>
  </sheetViews>
  <sheetFormatPr defaultColWidth="9.140625" defaultRowHeight="12.75"/>
  <cols>
    <col min="1" max="1" width="23.57421875" style="0" customWidth="1"/>
    <col min="2" max="2" width="9.8515625" style="0" customWidth="1"/>
    <col min="3" max="4" width="13.00390625" style="0" customWidth="1"/>
    <col min="5" max="5" width="11.28125" style="0" customWidth="1"/>
    <col min="6" max="6" width="13.00390625" style="0" customWidth="1"/>
    <col min="7" max="7" width="11.7109375" style="0" customWidth="1"/>
    <col min="8" max="8" width="13.140625" style="0" customWidth="1"/>
    <col min="9" max="9" width="12.7109375" style="0" customWidth="1"/>
    <col min="10" max="11" width="12.00390625" style="0" customWidth="1"/>
    <col min="12" max="30" width="9.140625" style="49" customWidth="1"/>
  </cols>
  <sheetData>
    <row r="1" ht="12.75">
      <c r="H1" s="603" t="s">
        <v>631</v>
      </c>
    </row>
    <row r="2" spans="1:14" ht="12.75">
      <c r="A2" s="26" t="s">
        <v>265</v>
      </c>
      <c r="B2" s="2"/>
      <c r="C2" s="2"/>
      <c r="D2" s="2"/>
      <c r="E2" s="2"/>
      <c r="F2" s="2"/>
      <c r="G2" s="2"/>
      <c r="H2" s="2"/>
      <c r="I2" s="2"/>
      <c r="J2" s="87"/>
      <c r="L2" s="13"/>
      <c r="M2" s="126"/>
      <c r="N2" s="13"/>
    </row>
    <row r="3" spans="1:14" ht="12.75">
      <c r="A3" s="4"/>
      <c r="B3" s="30"/>
      <c r="C3" s="30"/>
      <c r="D3" s="30"/>
      <c r="E3" s="127" t="s">
        <v>167</v>
      </c>
      <c r="F3" s="30"/>
      <c r="G3" s="30"/>
      <c r="H3" s="30"/>
      <c r="I3" s="30"/>
      <c r="J3" s="30"/>
      <c r="K3" s="30"/>
      <c r="L3" s="20"/>
      <c r="M3" s="120"/>
      <c r="N3" s="20"/>
    </row>
    <row r="4" spans="1:14" ht="12.75">
      <c r="A4" t="s">
        <v>266</v>
      </c>
      <c r="B4" s="6" t="s">
        <v>11</v>
      </c>
      <c r="C4" s="3" t="s">
        <v>267</v>
      </c>
      <c r="D4" s="3" t="s">
        <v>268</v>
      </c>
      <c r="E4" s="3" t="s">
        <v>269</v>
      </c>
      <c r="F4" s="3" t="s">
        <v>270</v>
      </c>
      <c r="G4" s="3" t="s">
        <v>268</v>
      </c>
      <c r="H4" s="3" t="s">
        <v>269</v>
      </c>
      <c r="I4" s="3" t="s">
        <v>270</v>
      </c>
      <c r="J4" s="3" t="s">
        <v>268</v>
      </c>
      <c r="K4" s="300" t="s">
        <v>269</v>
      </c>
      <c r="L4" s="89"/>
      <c r="M4" s="126"/>
      <c r="N4" s="89"/>
    </row>
    <row r="5" spans="1:14" ht="12.75">
      <c r="A5" s="7"/>
      <c r="B5" s="9" t="s">
        <v>271</v>
      </c>
      <c r="C5" s="19" t="s">
        <v>272</v>
      </c>
      <c r="D5" s="19" t="s">
        <v>272</v>
      </c>
      <c r="E5" s="19" t="s">
        <v>273</v>
      </c>
      <c r="F5" s="19" t="s">
        <v>272</v>
      </c>
      <c r="G5" s="19" t="s">
        <v>272</v>
      </c>
      <c r="H5" s="19" t="s">
        <v>273</v>
      </c>
      <c r="I5" s="19" t="s">
        <v>272</v>
      </c>
      <c r="J5" s="19" t="s">
        <v>272</v>
      </c>
      <c r="K5" s="306" t="s">
        <v>274</v>
      </c>
      <c r="L5" s="41"/>
      <c r="M5" s="120"/>
      <c r="N5" s="41"/>
    </row>
    <row r="6" spans="2:14" ht="12.75">
      <c r="B6" s="6" t="s">
        <v>275</v>
      </c>
      <c r="C6" s="3" t="s">
        <v>276</v>
      </c>
      <c r="D6" s="3" t="s">
        <v>276</v>
      </c>
      <c r="E6" s="3" t="s">
        <v>277</v>
      </c>
      <c r="F6" s="3" t="s">
        <v>278</v>
      </c>
      <c r="G6" s="3" t="s">
        <v>278</v>
      </c>
      <c r="H6" s="3" t="s">
        <v>277</v>
      </c>
      <c r="I6" s="3" t="s">
        <v>279</v>
      </c>
      <c r="J6" s="3" t="s">
        <v>279</v>
      </c>
      <c r="K6" s="301" t="s">
        <v>272</v>
      </c>
      <c r="L6" s="89"/>
      <c r="M6" s="126"/>
      <c r="N6" s="89"/>
    </row>
    <row r="7" spans="1:14" ht="12.75">
      <c r="A7" s="7"/>
      <c r="B7" s="19"/>
      <c r="C7" s="19"/>
      <c r="D7" s="19"/>
      <c r="E7" s="19" t="s">
        <v>280</v>
      </c>
      <c r="F7" s="19" t="s">
        <v>281</v>
      </c>
      <c r="G7" s="19" t="s">
        <v>281</v>
      </c>
      <c r="H7" s="19" t="s">
        <v>282</v>
      </c>
      <c r="I7" s="19" t="s">
        <v>283</v>
      </c>
      <c r="J7" s="19" t="s">
        <v>283</v>
      </c>
      <c r="K7" s="306" t="s">
        <v>279</v>
      </c>
      <c r="L7" s="41"/>
      <c r="M7" s="120"/>
      <c r="N7" s="41"/>
    </row>
    <row r="8" spans="1:14" ht="12.75">
      <c r="A8" s="5"/>
      <c r="B8" s="71"/>
      <c r="C8" s="71"/>
      <c r="D8" s="71"/>
      <c r="E8" s="71" t="s">
        <v>284</v>
      </c>
      <c r="F8" s="31" t="s">
        <v>283</v>
      </c>
      <c r="G8" s="31" t="s">
        <v>283</v>
      </c>
      <c r="H8" s="71" t="s">
        <v>283</v>
      </c>
      <c r="I8" s="71"/>
      <c r="J8" s="71"/>
      <c r="K8" s="302" t="s">
        <v>283</v>
      </c>
      <c r="L8" s="89"/>
      <c r="M8" s="126"/>
      <c r="N8" s="89"/>
    </row>
    <row r="9" spans="1:14" ht="12.75">
      <c r="A9" s="4" t="s">
        <v>53</v>
      </c>
      <c r="B9" s="72">
        <v>2</v>
      </c>
      <c r="C9" s="72">
        <v>3</v>
      </c>
      <c r="D9" s="72">
        <v>4</v>
      </c>
      <c r="E9" s="72">
        <v>5</v>
      </c>
      <c r="F9" s="72">
        <v>6</v>
      </c>
      <c r="G9" s="72">
        <v>7</v>
      </c>
      <c r="H9" s="72">
        <v>8</v>
      </c>
      <c r="I9" s="72">
        <v>9</v>
      </c>
      <c r="J9" s="72">
        <v>10</v>
      </c>
      <c r="K9" s="378" t="s">
        <v>245</v>
      </c>
      <c r="L9" s="230"/>
      <c r="M9" s="91"/>
      <c r="N9" s="230"/>
    </row>
    <row r="10" spans="1:14" s="465" customFormat="1" ht="12.75">
      <c r="A10" s="375" t="s">
        <v>491</v>
      </c>
      <c r="B10" s="370">
        <v>1609</v>
      </c>
      <c r="C10" s="370">
        <v>91930</v>
      </c>
      <c r="D10" s="370">
        <v>110473</v>
      </c>
      <c r="E10" s="370">
        <v>-18543</v>
      </c>
      <c r="F10" s="370">
        <v>500867</v>
      </c>
      <c r="G10" s="370">
        <v>546666</v>
      </c>
      <c r="H10" s="370">
        <v>-45799</v>
      </c>
      <c r="I10" s="370">
        <v>44747</v>
      </c>
      <c r="J10" s="370">
        <v>35743</v>
      </c>
      <c r="K10" s="477">
        <v>9004</v>
      </c>
      <c r="L10" s="464"/>
      <c r="M10" s="463"/>
      <c r="N10" s="464"/>
    </row>
    <row r="11" spans="1:14" s="465" customFormat="1" ht="12.75">
      <c r="A11" s="494" t="s">
        <v>604</v>
      </c>
      <c r="B11" s="394">
        <v>1609</v>
      </c>
      <c r="C11" s="394">
        <v>4141</v>
      </c>
      <c r="D11" s="394">
        <v>5886</v>
      </c>
      <c r="E11" s="394">
        <v>-1745</v>
      </c>
      <c r="F11" s="394">
        <v>27874</v>
      </c>
      <c r="G11" s="394">
        <v>32119</v>
      </c>
      <c r="H11" s="394">
        <v>-4245</v>
      </c>
      <c r="I11" s="394">
        <v>7904</v>
      </c>
      <c r="J11" s="394">
        <v>7102</v>
      </c>
      <c r="K11" s="408">
        <v>803</v>
      </c>
      <c r="L11" s="464"/>
      <c r="M11" s="463"/>
      <c r="N11" s="464"/>
    </row>
    <row r="12" spans="1:14" s="243" customFormat="1" ht="12.75">
      <c r="A12" s="494" t="s">
        <v>592</v>
      </c>
      <c r="B12" s="394">
        <v>1594</v>
      </c>
      <c r="C12" s="394">
        <v>4792</v>
      </c>
      <c r="D12" s="394">
        <v>5147</v>
      </c>
      <c r="E12" s="394">
        <v>-355</v>
      </c>
      <c r="F12" s="394">
        <v>31355</v>
      </c>
      <c r="G12" s="394">
        <v>29605</v>
      </c>
      <c r="H12" s="394">
        <v>1750</v>
      </c>
      <c r="I12" s="394">
        <v>8956</v>
      </c>
      <c r="J12" s="394">
        <v>8329</v>
      </c>
      <c r="K12" s="408">
        <v>627</v>
      </c>
      <c r="L12" s="495"/>
      <c r="M12" s="496"/>
      <c r="N12" s="495"/>
    </row>
    <row r="13" spans="1:14" ht="12.75">
      <c r="A13" s="466" t="s">
        <v>586</v>
      </c>
      <c r="B13" s="394">
        <v>1581</v>
      </c>
      <c r="C13" s="394">
        <v>5498</v>
      </c>
      <c r="D13" s="394">
        <v>7006</v>
      </c>
      <c r="E13" s="394">
        <v>-1507</v>
      </c>
      <c r="F13" s="394">
        <v>49431</v>
      </c>
      <c r="G13" s="394">
        <v>33014</v>
      </c>
      <c r="H13" s="394">
        <v>-2598</v>
      </c>
      <c r="I13" s="394">
        <v>9073</v>
      </c>
      <c r="J13" s="394">
        <v>4858</v>
      </c>
      <c r="K13" s="408">
        <v>4215</v>
      </c>
      <c r="L13" s="230"/>
      <c r="M13" s="91"/>
      <c r="N13" s="230"/>
    </row>
    <row r="14" spans="1:14" ht="12.75">
      <c r="A14" s="76" t="s">
        <v>577</v>
      </c>
      <c r="B14" s="394">
        <v>1541</v>
      </c>
      <c r="C14" s="394">
        <v>9704</v>
      </c>
      <c r="D14" s="394">
        <v>12929</v>
      </c>
      <c r="E14" s="394">
        <v>-3225</v>
      </c>
      <c r="F14" s="394">
        <v>49431</v>
      </c>
      <c r="G14" s="394">
        <v>64779</v>
      </c>
      <c r="H14" s="394">
        <v>-15347</v>
      </c>
      <c r="I14" s="394">
        <v>2855</v>
      </c>
      <c r="J14" s="394">
        <v>4714</v>
      </c>
      <c r="K14" s="408">
        <v>-1858</v>
      </c>
      <c r="L14" s="230"/>
      <c r="M14" s="91"/>
      <c r="N14" s="230"/>
    </row>
    <row r="15" spans="1:30" s="118" customFormat="1" ht="12.75">
      <c r="A15" s="76" t="s">
        <v>569</v>
      </c>
      <c r="B15" s="394">
        <v>1517</v>
      </c>
      <c r="C15" s="394">
        <v>15264</v>
      </c>
      <c r="D15" s="394">
        <v>19238</v>
      </c>
      <c r="E15" s="394">
        <v>-3974</v>
      </c>
      <c r="F15" s="394">
        <v>66496</v>
      </c>
      <c r="G15" s="394">
        <v>74774</v>
      </c>
      <c r="H15" s="394">
        <v>-8278</v>
      </c>
      <c r="I15" s="394">
        <v>7019</v>
      </c>
      <c r="J15" s="394">
        <v>3815</v>
      </c>
      <c r="K15" s="408">
        <v>3204</v>
      </c>
      <c r="L15" s="80"/>
      <c r="M15" s="258"/>
      <c r="N15" s="80"/>
      <c r="O15" s="62"/>
      <c r="P15" s="62"/>
      <c r="Q15" s="62"/>
      <c r="R15" s="62"/>
      <c r="S15" s="62"/>
      <c r="T15" s="62"/>
      <c r="U15" s="62"/>
      <c r="V15" s="62"/>
      <c r="W15" s="62"/>
      <c r="X15" s="62"/>
      <c r="Y15" s="62"/>
      <c r="Z15" s="62"/>
      <c r="AA15" s="62"/>
      <c r="AB15" s="62"/>
      <c r="AC15" s="62"/>
      <c r="AD15" s="62"/>
    </row>
    <row r="16" spans="1:30" s="69" customFormat="1" ht="12.75">
      <c r="A16" s="120" t="s">
        <v>560</v>
      </c>
      <c r="B16" s="74">
        <v>1480</v>
      </c>
      <c r="C16" s="74">
        <v>8223</v>
      </c>
      <c r="D16" s="74">
        <v>10464</v>
      </c>
      <c r="E16" s="74">
        <v>-2241</v>
      </c>
      <c r="F16" s="74">
        <v>47560</v>
      </c>
      <c r="G16" s="74">
        <v>48772</v>
      </c>
      <c r="H16" s="74">
        <v>-1212</v>
      </c>
      <c r="I16" s="74">
        <v>2579</v>
      </c>
      <c r="J16" s="74">
        <v>1322</v>
      </c>
      <c r="K16" s="309">
        <v>1258</v>
      </c>
      <c r="L16" s="74"/>
      <c r="M16" s="257"/>
      <c r="N16" s="74"/>
      <c r="O16" s="256"/>
      <c r="P16" s="256"/>
      <c r="Q16" s="256"/>
      <c r="R16" s="256"/>
      <c r="S16" s="256"/>
      <c r="T16" s="256"/>
      <c r="U16" s="256"/>
      <c r="V16" s="256"/>
      <c r="W16" s="256"/>
      <c r="X16" s="256"/>
      <c r="Y16" s="256"/>
      <c r="Z16" s="256"/>
      <c r="AA16" s="256"/>
      <c r="AB16" s="256"/>
      <c r="AC16" s="256"/>
      <c r="AD16" s="256"/>
    </row>
    <row r="17" spans="1:30" s="69" customFormat="1" ht="12.75">
      <c r="A17" s="120" t="s">
        <v>553</v>
      </c>
      <c r="B17" s="74">
        <v>1457</v>
      </c>
      <c r="C17" s="74">
        <v>11266</v>
      </c>
      <c r="D17" s="74">
        <v>12571</v>
      </c>
      <c r="E17" s="74">
        <v>-1305</v>
      </c>
      <c r="F17" s="74">
        <v>63563</v>
      </c>
      <c r="G17" s="74">
        <v>65400</v>
      </c>
      <c r="H17" s="74">
        <v>-1837</v>
      </c>
      <c r="I17" s="74">
        <v>6082</v>
      </c>
      <c r="J17" s="74">
        <v>2464</v>
      </c>
      <c r="K17" s="309">
        <v>3619</v>
      </c>
      <c r="L17" s="74"/>
      <c r="M17" s="257"/>
      <c r="N17" s="74"/>
      <c r="O17" s="256"/>
      <c r="P17" s="256"/>
      <c r="Q17" s="256"/>
      <c r="R17" s="256"/>
      <c r="S17" s="256"/>
      <c r="T17" s="256"/>
      <c r="U17" s="256"/>
      <c r="V17" s="256"/>
      <c r="W17" s="256"/>
      <c r="X17" s="256"/>
      <c r="Y17" s="256"/>
      <c r="Z17" s="256"/>
      <c r="AA17" s="256"/>
      <c r="AB17" s="256"/>
      <c r="AC17" s="256"/>
      <c r="AD17" s="256"/>
    </row>
    <row r="18" spans="1:30" s="69" customFormat="1" ht="12.75">
      <c r="A18" s="120" t="s">
        <v>552</v>
      </c>
      <c r="B18" s="74">
        <v>1403</v>
      </c>
      <c r="C18" s="74">
        <v>11311</v>
      </c>
      <c r="D18" s="74">
        <v>13805</v>
      </c>
      <c r="E18" s="74">
        <v>-2495</v>
      </c>
      <c r="F18" s="74">
        <v>62841</v>
      </c>
      <c r="G18" s="74">
        <v>72937</v>
      </c>
      <c r="H18" s="74">
        <v>-10096</v>
      </c>
      <c r="I18" s="74">
        <v>313</v>
      </c>
      <c r="J18" s="74">
        <v>1311</v>
      </c>
      <c r="K18" s="309">
        <v>-999</v>
      </c>
      <c r="L18" s="74"/>
      <c r="M18" s="257"/>
      <c r="N18" s="74"/>
      <c r="O18" s="256"/>
      <c r="P18" s="256"/>
      <c r="Q18" s="256"/>
      <c r="R18" s="256"/>
      <c r="S18" s="256"/>
      <c r="T18" s="256"/>
      <c r="U18" s="256"/>
      <c r="V18" s="256"/>
      <c r="W18" s="256"/>
      <c r="X18" s="256"/>
      <c r="Y18" s="256"/>
      <c r="Z18" s="256"/>
      <c r="AA18" s="256"/>
      <c r="AB18" s="256"/>
      <c r="AC18" s="256"/>
      <c r="AD18" s="256"/>
    </row>
    <row r="19" spans="1:15" ht="12.75">
      <c r="A19" s="120" t="s">
        <v>509</v>
      </c>
      <c r="B19" s="74">
        <v>1378</v>
      </c>
      <c r="C19" s="74">
        <v>10622</v>
      </c>
      <c r="D19" s="74">
        <v>11574</v>
      </c>
      <c r="E19" s="74">
        <v>-952</v>
      </c>
      <c r="F19" s="74">
        <v>58814</v>
      </c>
      <c r="G19" s="74">
        <v>63825</v>
      </c>
      <c r="H19" s="74">
        <v>-5012</v>
      </c>
      <c r="I19" s="74">
        <v>152</v>
      </c>
      <c r="J19" s="74">
        <v>315</v>
      </c>
      <c r="K19" s="309">
        <v>-163</v>
      </c>
      <c r="L19" s="74"/>
      <c r="M19" s="257"/>
      <c r="N19" s="74"/>
      <c r="O19" s="145"/>
    </row>
    <row r="20" spans="1:30" s="59" customFormat="1" ht="12.75">
      <c r="A20" s="120" t="s">
        <v>505</v>
      </c>
      <c r="B20" s="74">
        <v>1334</v>
      </c>
      <c r="C20" s="74">
        <v>11110</v>
      </c>
      <c r="D20" s="74">
        <v>11853</v>
      </c>
      <c r="E20" s="74">
        <v>-744</v>
      </c>
      <c r="F20" s="74">
        <v>62516</v>
      </c>
      <c r="G20" s="74">
        <v>61441</v>
      </c>
      <c r="H20" s="74">
        <v>1075</v>
      </c>
      <c r="I20" s="74">
        <v>-187</v>
      </c>
      <c r="J20" s="74">
        <v>1515</v>
      </c>
      <c r="K20" s="309">
        <v>-1702</v>
      </c>
      <c r="L20" s="74"/>
      <c r="M20" s="257"/>
      <c r="N20" s="230"/>
      <c r="O20" s="145"/>
      <c r="P20" s="145"/>
      <c r="Q20" s="145"/>
      <c r="R20" s="145"/>
      <c r="S20" s="145"/>
      <c r="T20" s="145"/>
      <c r="U20" s="145"/>
      <c r="V20" s="145"/>
      <c r="W20" s="145"/>
      <c r="X20" s="145"/>
      <c r="Y20" s="145"/>
      <c r="Z20" s="145"/>
      <c r="AA20" s="145"/>
      <c r="AB20" s="145"/>
      <c r="AC20" s="145"/>
      <c r="AD20" s="145"/>
    </row>
    <row r="21" spans="1:14" ht="12.75">
      <c r="A21" s="120"/>
      <c r="B21" s="74"/>
      <c r="C21" s="74"/>
      <c r="D21" s="74"/>
      <c r="E21" s="74"/>
      <c r="F21" s="74"/>
      <c r="G21" s="74"/>
      <c r="H21" s="74"/>
      <c r="I21" s="74"/>
      <c r="J21" s="74"/>
      <c r="K21" s="309"/>
      <c r="L21" s="230"/>
      <c r="M21" s="91"/>
      <c r="N21" s="230"/>
    </row>
    <row r="22" spans="1:15" ht="12.75">
      <c r="A22" s="73" t="s">
        <v>50</v>
      </c>
      <c r="B22" s="80">
        <v>1319</v>
      </c>
      <c r="C22" s="80">
        <v>202468</v>
      </c>
      <c r="D22" s="80">
        <v>208968</v>
      </c>
      <c r="E22" s="80">
        <v>-6500</v>
      </c>
      <c r="F22" s="80">
        <v>856346</v>
      </c>
      <c r="G22" s="80">
        <v>804784</v>
      </c>
      <c r="H22" s="80">
        <v>51563</v>
      </c>
      <c r="I22" s="80">
        <v>74010</v>
      </c>
      <c r="J22" s="80">
        <v>48474</v>
      </c>
      <c r="K22" s="379">
        <v>25536</v>
      </c>
      <c r="L22" s="230"/>
      <c r="M22" s="91"/>
      <c r="N22" s="230"/>
      <c r="O22" s="145"/>
    </row>
    <row r="23" spans="1:14" ht="12.75">
      <c r="A23" s="76" t="s">
        <v>499</v>
      </c>
      <c r="B23" s="74">
        <v>1319</v>
      </c>
      <c r="C23" s="74">
        <v>16368</v>
      </c>
      <c r="D23" s="74">
        <v>17266</v>
      </c>
      <c r="E23" s="74">
        <v>-898</v>
      </c>
      <c r="F23" s="74">
        <v>15548</v>
      </c>
      <c r="G23" s="74">
        <v>17519</v>
      </c>
      <c r="H23" s="74">
        <v>-1971</v>
      </c>
      <c r="I23" s="74">
        <v>37948</v>
      </c>
      <c r="J23" s="74">
        <v>26066</v>
      </c>
      <c r="K23" s="309">
        <v>11882</v>
      </c>
      <c r="L23" s="230"/>
      <c r="M23" s="91"/>
      <c r="N23" s="230"/>
    </row>
    <row r="24" spans="1:14" ht="12.75">
      <c r="A24" s="76" t="s">
        <v>184</v>
      </c>
      <c r="B24" s="74">
        <v>1303</v>
      </c>
      <c r="C24" s="74">
        <v>15106</v>
      </c>
      <c r="D24" s="74">
        <v>15414</v>
      </c>
      <c r="E24" s="74">
        <v>-308</v>
      </c>
      <c r="F24" s="74">
        <v>73777</v>
      </c>
      <c r="G24" s="74">
        <v>72043</v>
      </c>
      <c r="H24" s="74">
        <v>1734</v>
      </c>
      <c r="I24" s="74">
        <v>5522</v>
      </c>
      <c r="J24" s="74">
        <v>3025</v>
      </c>
      <c r="K24" s="309">
        <v>2497</v>
      </c>
      <c r="L24" s="230"/>
      <c r="M24" s="91"/>
      <c r="N24" s="230"/>
    </row>
    <row r="25" spans="1:16" ht="12.75">
      <c r="A25" s="76" t="s">
        <v>87</v>
      </c>
      <c r="B25" s="74">
        <v>1279</v>
      </c>
      <c r="C25" s="74">
        <v>17927</v>
      </c>
      <c r="D25" s="74">
        <v>24196</v>
      </c>
      <c r="E25" s="74">
        <v>-6269</v>
      </c>
      <c r="F25" s="74">
        <v>103678</v>
      </c>
      <c r="G25" s="74">
        <v>116714</v>
      </c>
      <c r="H25" s="74">
        <v>-13036</v>
      </c>
      <c r="I25" s="74">
        <v>5656</v>
      </c>
      <c r="J25" s="74">
        <v>3703</v>
      </c>
      <c r="K25" s="309">
        <v>1954</v>
      </c>
      <c r="L25" s="74"/>
      <c r="M25" s="257"/>
      <c r="N25" s="74"/>
      <c r="O25" s="256"/>
      <c r="P25" s="256"/>
    </row>
    <row r="26" spans="1:14" ht="12.75">
      <c r="A26" s="76" t="s">
        <v>285</v>
      </c>
      <c r="B26" s="74">
        <v>1219</v>
      </c>
      <c r="C26" s="74">
        <v>14385</v>
      </c>
      <c r="D26" s="74">
        <v>15974</v>
      </c>
      <c r="E26" s="74">
        <v>-1589</v>
      </c>
      <c r="F26" s="74">
        <v>85586</v>
      </c>
      <c r="G26" s="74">
        <v>80007</v>
      </c>
      <c r="H26" s="74">
        <v>5579</v>
      </c>
      <c r="I26" s="74">
        <v>5437</v>
      </c>
      <c r="J26" s="74">
        <v>2126</v>
      </c>
      <c r="K26" s="309">
        <v>3312</v>
      </c>
      <c r="L26" s="230"/>
      <c r="M26" s="91"/>
      <c r="N26" s="230"/>
    </row>
    <row r="27" spans="1:14" ht="12.75">
      <c r="A27" s="82" t="s">
        <v>89</v>
      </c>
      <c r="B27" s="74">
        <v>1173</v>
      </c>
      <c r="C27" s="74">
        <v>16623</v>
      </c>
      <c r="D27" s="74">
        <v>19286</v>
      </c>
      <c r="E27" s="74">
        <v>-2662</v>
      </c>
      <c r="F27" s="74">
        <v>87313</v>
      </c>
      <c r="G27" s="74">
        <v>93163</v>
      </c>
      <c r="H27" s="74">
        <v>-5850</v>
      </c>
      <c r="I27" s="74">
        <v>1198</v>
      </c>
      <c r="J27" s="74">
        <v>1667</v>
      </c>
      <c r="K27" s="309">
        <v>-469</v>
      </c>
      <c r="L27" s="230"/>
      <c r="M27" s="91"/>
      <c r="N27" s="230"/>
    </row>
    <row r="28" spans="1:14" ht="12.75">
      <c r="A28" s="76" t="s">
        <v>90</v>
      </c>
      <c r="B28" s="74">
        <v>1124</v>
      </c>
      <c r="C28" s="74">
        <v>30556</v>
      </c>
      <c r="D28" s="74">
        <v>28209</v>
      </c>
      <c r="E28" s="74">
        <v>2347</v>
      </c>
      <c r="F28" s="74">
        <v>131787</v>
      </c>
      <c r="G28" s="74">
        <v>111196</v>
      </c>
      <c r="H28" s="74">
        <v>20591</v>
      </c>
      <c r="I28" s="74">
        <v>3625</v>
      </c>
      <c r="J28" s="74">
        <v>1126</v>
      </c>
      <c r="K28" s="309">
        <v>2499</v>
      </c>
      <c r="L28" s="230"/>
      <c r="M28" s="91"/>
      <c r="N28" s="230"/>
    </row>
    <row r="29" spans="1:14" ht="12.75">
      <c r="A29" s="76" t="s">
        <v>91</v>
      </c>
      <c r="B29" s="74">
        <v>1100</v>
      </c>
      <c r="C29" s="74">
        <v>17810</v>
      </c>
      <c r="D29" s="74">
        <v>13692</v>
      </c>
      <c r="E29" s="74">
        <v>4117</v>
      </c>
      <c r="F29" s="74">
        <v>67411</v>
      </c>
      <c r="G29" s="74">
        <v>51278</v>
      </c>
      <c r="H29" s="74">
        <v>16133</v>
      </c>
      <c r="I29" s="74">
        <v>3754</v>
      </c>
      <c r="J29" s="74">
        <v>1099</v>
      </c>
      <c r="K29" s="309">
        <v>2655</v>
      </c>
      <c r="L29" s="74"/>
      <c r="M29" s="257"/>
      <c r="N29" s="230"/>
    </row>
    <row r="30" spans="1:14" ht="12.75">
      <c r="A30" s="76" t="s">
        <v>92</v>
      </c>
      <c r="B30" s="74">
        <v>1077</v>
      </c>
      <c r="C30" s="74">
        <v>16044</v>
      </c>
      <c r="D30" s="74">
        <v>19216</v>
      </c>
      <c r="E30" s="74">
        <v>-3172</v>
      </c>
      <c r="F30" s="74">
        <v>58825</v>
      </c>
      <c r="G30" s="74">
        <v>66595</v>
      </c>
      <c r="H30" s="74">
        <v>-7771</v>
      </c>
      <c r="I30" s="74">
        <v>2996</v>
      </c>
      <c r="J30" s="74">
        <v>2388</v>
      </c>
      <c r="K30" s="309">
        <v>608</v>
      </c>
      <c r="L30" s="74"/>
      <c r="M30" s="257"/>
      <c r="N30" s="230"/>
    </row>
    <row r="31" spans="1:30" s="59" customFormat="1" ht="12.75">
      <c r="A31" s="76" t="s">
        <v>93</v>
      </c>
      <c r="B31" s="74">
        <v>1066</v>
      </c>
      <c r="C31" s="74">
        <v>18773</v>
      </c>
      <c r="D31" s="74">
        <v>16485</v>
      </c>
      <c r="E31" s="74">
        <v>2288</v>
      </c>
      <c r="F31" s="74">
        <v>85280</v>
      </c>
      <c r="G31" s="74">
        <v>61408</v>
      </c>
      <c r="H31" s="74">
        <v>23872</v>
      </c>
      <c r="I31" s="74">
        <v>2052</v>
      </c>
      <c r="J31" s="74">
        <v>3315</v>
      </c>
      <c r="K31" s="309">
        <v>-1263</v>
      </c>
      <c r="L31" s="74"/>
      <c r="M31" s="257"/>
      <c r="N31" s="230"/>
      <c r="O31" s="145"/>
      <c r="P31" s="145"/>
      <c r="Q31" s="145"/>
      <c r="R31" s="145"/>
      <c r="S31" s="145"/>
      <c r="T31" s="145"/>
      <c r="U31" s="145"/>
      <c r="V31" s="145"/>
      <c r="W31" s="145"/>
      <c r="X31" s="145"/>
      <c r="Y31" s="145"/>
      <c r="Z31" s="145"/>
      <c r="AA31" s="145"/>
      <c r="AB31" s="145"/>
      <c r="AC31" s="145"/>
      <c r="AD31" s="145"/>
    </row>
    <row r="32" spans="1:30" s="59" customFormat="1" ht="12.75">
      <c r="A32" s="76" t="s">
        <v>262</v>
      </c>
      <c r="B32" s="74">
        <v>1051</v>
      </c>
      <c r="C32" s="74">
        <v>13861</v>
      </c>
      <c r="D32" s="74">
        <v>14093</v>
      </c>
      <c r="E32" s="74">
        <v>-232</v>
      </c>
      <c r="F32" s="74">
        <v>49250</v>
      </c>
      <c r="G32" s="74">
        <v>47607</v>
      </c>
      <c r="H32" s="74">
        <v>1643</v>
      </c>
      <c r="I32" s="74">
        <v>953</v>
      </c>
      <c r="J32" s="74">
        <v>1495</v>
      </c>
      <c r="K32" s="309">
        <v>-541</v>
      </c>
      <c r="L32" s="74"/>
      <c r="M32" s="257"/>
      <c r="N32" s="230"/>
      <c r="O32" s="145"/>
      <c r="P32" s="145"/>
      <c r="Q32" s="145"/>
      <c r="R32" s="145"/>
      <c r="S32" s="145"/>
      <c r="T32" s="145"/>
      <c r="U32" s="145"/>
      <c r="V32" s="145"/>
      <c r="W32" s="145"/>
      <c r="X32" s="145"/>
      <c r="Y32" s="145"/>
      <c r="Z32" s="145"/>
      <c r="AA32" s="145"/>
      <c r="AB32" s="145"/>
      <c r="AC32" s="145"/>
      <c r="AD32" s="145"/>
    </row>
    <row r="33" spans="1:30" s="59" customFormat="1" ht="12.75">
      <c r="A33" s="76" t="s">
        <v>95</v>
      </c>
      <c r="B33" s="74">
        <v>1042</v>
      </c>
      <c r="C33" s="74">
        <v>12792</v>
      </c>
      <c r="D33" s="74">
        <v>13132</v>
      </c>
      <c r="E33" s="74">
        <v>-340</v>
      </c>
      <c r="F33" s="74">
        <v>49752</v>
      </c>
      <c r="G33" s="74">
        <v>45792</v>
      </c>
      <c r="H33" s="74">
        <v>3960</v>
      </c>
      <c r="I33" s="74">
        <v>2376</v>
      </c>
      <c r="J33" s="74">
        <v>1016</v>
      </c>
      <c r="K33" s="309">
        <v>1360</v>
      </c>
      <c r="L33" s="74"/>
      <c r="M33" s="257"/>
      <c r="N33" s="230"/>
      <c r="O33" s="145"/>
      <c r="P33" s="145"/>
      <c r="Q33" s="145"/>
      <c r="R33" s="145"/>
      <c r="S33" s="145"/>
      <c r="T33" s="145"/>
      <c r="U33" s="145"/>
      <c r="V33" s="145"/>
      <c r="W33" s="145"/>
      <c r="X33" s="145"/>
      <c r="Y33" s="145"/>
      <c r="Z33" s="145"/>
      <c r="AA33" s="145"/>
      <c r="AB33" s="145"/>
      <c r="AC33" s="145"/>
      <c r="AD33" s="145"/>
    </row>
    <row r="34" spans="1:30" s="59" customFormat="1" ht="12.75">
      <c r="A34" s="76"/>
      <c r="B34" s="74"/>
      <c r="C34" s="74"/>
      <c r="D34" s="74"/>
      <c r="E34" s="74"/>
      <c r="F34" s="74"/>
      <c r="G34" s="74"/>
      <c r="H34" s="74"/>
      <c r="I34" s="74"/>
      <c r="J34" s="74"/>
      <c r="K34" s="309"/>
      <c r="L34" s="32"/>
      <c r="M34" s="120"/>
      <c r="N34" s="20"/>
      <c r="O34" s="145"/>
      <c r="P34" s="145"/>
      <c r="Q34" s="145"/>
      <c r="R34" s="145"/>
      <c r="S34" s="145"/>
      <c r="T34" s="145"/>
      <c r="U34" s="145"/>
      <c r="V34" s="145"/>
      <c r="W34" s="145"/>
      <c r="X34" s="145"/>
      <c r="Y34" s="145"/>
      <c r="Z34" s="145"/>
      <c r="AA34" s="145"/>
      <c r="AB34" s="145"/>
      <c r="AC34" s="145"/>
      <c r="AD34" s="145"/>
    </row>
    <row r="35" spans="1:30" s="59" customFormat="1" ht="12.75">
      <c r="A35" s="91" t="s">
        <v>286</v>
      </c>
      <c r="B35" s="74">
        <v>1020</v>
      </c>
      <c r="C35" s="74">
        <v>132933</v>
      </c>
      <c r="D35" s="74">
        <v>131548</v>
      </c>
      <c r="E35" s="74">
        <v>1385</v>
      </c>
      <c r="F35" s="74">
        <v>503619</v>
      </c>
      <c r="G35" s="74">
        <v>478383</v>
      </c>
      <c r="H35" s="74">
        <v>25236</v>
      </c>
      <c r="I35" s="74">
        <v>16888</v>
      </c>
      <c r="J35" s="74">
        <v>11283</v>
      </c>
      <c r="K35" s="304">
        <v>5605</v>
      </c>
      <c r="L35" s="32"/>
      <c r="M35" s="120"/>
      <c r="N35" s="20"/>
      <c r="O35" s="145"/>
      <c r="P35" s="145"/>
      <c r="Q35" s="145"/>
      <c r="R35" s="145"/>
      <c r="S35" s="145"/>
      <c r="T35" s="145"/>
      <c r="U35" s="145"/>
      <c r="V35" s="145"/>
      <c r="W35" s="145"/>
      <c r="X35" s="145"/>
      <c r="Y35" s="145"/>
      <c r="Z35" s="145"/>
      <c r="AA35" s="145"/>
      <c r="AB35" s="145"/>
      <c r="AC35" s="145"/>
      <c r="AD35" s="145"/>
    </row>
    <row r="36" spans="1:30" s="59" customFormat="1" ht="12.75">
      <c r="A36" s="91" t="s">
        <v>45</v>
      </c>
      <c r="B36" s="75">
        <v>882</v>
      </c>
      <c r="C36" s="74">
        <v>113959</v>
      </c>
      <c r="D36" s="74">
        <v>107481</v>
      </c>
      <c r="E36" s="74">
        <v>6480</v>
      </c>
      <c r="F36" s="74">
        <v>343213</v>
      </c>
      <c r="G36" s="74">
        <v>294410</v>
      </c>
      <c r="H36" s="74">
        <v>48801</v>
      </c>
      <c r="I36" s="74">
        <v>3767</v>
      </c>
      <c r="J36" s="74">
        <v>11100</v>
      </c>
      <c r="K36" s="304">
        <v>-7333</v>
      </c>
      <c r="L36" s="32"/>
      <c r="M36" s="120"/>
      <c r="N36" s="20"/>
      <c r="O36" s="145"/>
      <c r="P36" s="145"/>
      <c r="Q36" s="145"/>
      <c r="R36" s="145"/>
      <c r="S36" s="145"/>
      <c r="T36" s="145"/>
      <c r="U36" s="145"/>
      <c r="V36" s="145"/>
      <c r="W36" s="145"/>
      <c r="X36" s="145"/>
      <c r="Y36" s="145"/>
      <c r="Z36" s="145"/>
      <c r="AA36" s="145"/>
      <c r="AB36" s="145"/>
      <c r="AC36" s="145"/>
      <c r="AD36" s="145"/>
    </row>
    <row r="37" spans="1:30" s="59" customFormat="1" ht="12.75">
      <c r="A37" s="91" t="s">
        <v>46</v>
      </c>
      <c r="B37" s="74">
        <v>685</v>
      </c>
      <c r="C37" s="74">
        <v>59910</v>
      </c>
      <c r="D37" s="74">
        <v>47624</v>
      </c>
      <c r="E37" s="74">
        <v>12286</v>
      </c>
      <c r="F37" s="74">
        <v>203001</v>
      </c>
      <c r="G37" s="74">
        <v>158879</v>
      </c>
      <c r="H37" s="74">
        <v>44122</v>
      </c>
      <c r="I37" s="74">
        <v>13951</v>
      </c>
      <c r="J37" s="74">
        <v>12193</v>
      </c>
      <c r="K37" s="309">
        <v>1757</v>
      </c>
      <c r="L37" s="32"/>
      <c r="M37" s="120"/>
      <c r="N37" s="20"/>
      <c r="O37" s="145"/>
      <c r="P37" s="145"/>
      <c r="Q37" s="145"/>
      <c r="R37" s="145"/>
      <c r="S37" s="145"/>
      <c r="T37" s="145"/>
      <c r="U37" s="145"/>
      <c r="V37" s="145"/>
      <c r="W37" s="145"/>
      <c r="X37" s="145"/>
      <c r="Y37" s="145"/>
      <c r="Z37" s="145"/>
      <c r="AA37" s="145"/>
      <c r="AB37" s="145"/>
      <c r="AC37" s="145"/>
      <c r="AD37" s="145"/>
    </row>
    <row r="38" spans="1:30" s="139" customFormat="1" ht="12.75">
      <c r="A38" s="145" t="s">
        <v>47</v>
      </c>
      <c r="B38" s="41">
        <v>540</v>
      </c>
      <c r="C38" s="41">
        <v>32882</v>
      </c>
      <c r="D38" s="41">
        <v>24196</v>
      </c>
      <c r="E38" s="41">
        <v>8686</v>
      </c>
      <c r="F38" s="41">
        <v>131762</v>
      </c>
      <c r="G38" s="41">
        <v>91804</v>
      </c>
      <c r="H38" s="41">
        <v>39958</v>
      </c>
      <c r="I38" s="41">
        <v>13095</v>
      </c>
      <c r="J38" s="41">
        <v>7144</v>
      </c>
      <c r="K38" s="306">
        <v>5951</v>
      </c>
      <c r="L38" s="13"/>
      <c r="M38" s="126"/>
      <c r="N38" s="13"/>
      <c r="O38" s="145"/>
      <c r="P38" s="145"/>
      <c r="Q38" s="145"/>
      <c r="R38" s="145"/>
      <c r="S38" s="145"/>
      <c r="T38" s="145"/>
      <c r="U38" s="145"/>
      <c r="V38" s="145"/>
      <c r="W38" s="145"/>
      <c r="X38" s="145"/>
      <c r="Y38" s="145"/>
      <c r="Z38" s="145"/>
      <c r="AA38" s="145"/>
      <c r="AB38" s="145"/>
      <c r="AC38" s="145"/>
      <c r="AD38" s="145"/>
    </row>
    <row r="39" spans="1:30" s="59" customFormat="1" ht="12.75">
      <c r="A39" s="145" t="s">
        <v>48</v>
      </c>
      <c r="B39" s="74">
        <v>502</v>
      </c>
      <c r="C39" s="13">
        <v>16534</v>
      </c>
      <c r="D39" s="13">
        <v>15446</v>
      </c>
      <c r="E39" s="13">
        <v>1088</v>
      </c>
      <c r="F39" s="13">
        <v>43999</v>
      </c>
      <c r="G39" s="13">
        <v>41471</v>
      </c>
      <c r="H39" s="13">
        <v>2528</v>
      </c>
      <c r="I39" s="13">
        <v>3065</v>
      </c>
      <c r="J39" s="13">
        <v>2902</v>
      </c>
      <c r="K39" s="305">
        <v>162</v>
      </c>
      <c r="L39" s="74"/>
      <c r="M39" s="257"/>
      <c r="N39" s="230"/>
      <c r="O39" s="145"/>
      <c r="P39" s="145"/>
      <c r="Q39" s="145"/>
      <c r="R39" s="145"/>
      <c r="S39" s="145"/>
      <c r="T39" s="145"/>
      <c r="U39" s="145"/>
      <c r="V39" s="145"/>
      <c r="W39" s="145"/>
      <c r="X39" s="145"/>
      <c r="Y39" s="145"/>
      <c r="Z39" s="145"/>
      <c r="AA39" s="145"/>
      <c r="AB39" s="145"/>
      <c r="AC39" s="145"/>
      <c r="AD39" s="145"/>
    </row>
    <row r="40" spans="1:11" ht="12.75">
      <c r="A40" s="145" t="s">
        <v>49</v>
      </c>
      <c r="B40" s="13">
        <v>490</v>
      </c>
      <c r="C40" s="13">
        <v>19326</v>
      </c>
      <c r="D40" s="13">
        <v>15859</v>
      </c>
      <c r="E40" s="13">
        <v>3466</v>
      </c>
      <c r="F40" s="13">
        <v>45465</v>
      </c>
      <c r="G40" s="13">
        <v>37395</v>
      </c>
      <c r="H40" s="13">
        <v>8067</v>
      </c>
      <c r="I40" s="13">
        <v>4608</v>
      </c>
      <c r="J40" s="13">
        <v>3922</v>
      </c>
      <c r="K40" s="305">
        <v>685</v>
      </c>
    </row>
    <row r="41" spans="1:11" ht="12.75">
      <c r="A41" s="54" t="s">
        <v>108</v>
      </c>
      <c r="B41" s="41">
        <v>527</v>
      </c>
      <c r="C41" s="89">
        <v>32913</v>
      </c>
      <c r="D41" s="41">
        <v>27028</v>
      </c>
      <c r="E41" s="41">
        <v>5885</v>
      </c>
      <c r="F41" s="41">
        <v>70427</v>
      </c>
      <c r="G41" s="41">
        <v>60320</v>
      </c>
      <c r="H41" s="41">
        <v>10124</v>
      </c>
      <c r="I41" s="41">
        <v>3616</v>
      </c>
      <c r="J41" s="41">
        <v>3837</v>
      </c>
      <c r="K41" s="306">
        <v>-46</v>
      </c>
    </row>
    <row r="42" spans="1:11" ht="12.75">
      <c r="A42" s="4"/>
      <c r="B42" s="30"/>
      <c r="C42" s="30"/>
      <c r="D42" s="30"/>
      <c r="E42" s="30"/>
      <c r="F42" s="30"/>
      <c r="G42" s="30"/>
      <c r="H42" s="30"/>
      <c r="I42" s="30"/>
      <c r="J42" s="30"/>
      <c r="K42" s="376"/>
    </row>
    <row r="43" spans="1:11" ht="12.75">
      <c r="A43" s="127" t="s">
        <v>287</v>
      </c>
      <c r="B43" s="11"/>
      <c r="C43" s="11"/>
      <c r="D43" s="11"/>
      <c r="E43" s="11"/>
      <c r="F43" s="11"/>
      <c r="G43" s="11"/>
      <c r="H43" s="11"/>
      <c r="I43" s="11"/>
      <c r="J43" s="11"/>
      <c r="K43" s="279"/>
    </row>
    <row r="45" ht="12.75">
      <c r="A45" s="603" t="s">
        <v>631</v>
      </c>
    </row>
  </sheetData>
  <hyperlinks>
    <hyperlink ref="F2" location="'Options time series-NSE '!A1" display="Nifty Futures"/>
    <hyperlink ref="F4" location="'Options time series-NSE '!A1" display="Stock Futures"/>
    <hyperlink ref="F6" location="'Options time series-NSE '!A1" display="Nifty Futures"/>
    <hyperlink ref="F9" location="'Options time series-NSE '!A1" display="Stock Futures"/>
    <hyperlink ref="F8" location="'Options time series-NSE '!A1" display="Nifty Futures"/>
    <hyperlink ref="F40" location="'Options time series-NSE '!A1" display="Stock Futures"/>
    <hyperlink ref="F41" location="'Options time series-NSE '!A1" display="Nifty Options"/>
    <hyperlink ref="H1" location="Index!A1" display="Index!A1"/>
    <hyperlink ref="A45" location="Index!A1" display="Index!A1"/>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S60"/>
  <sheetViews>
    <sheetView workbookViewId="0" topLeftCell="A1">
      <selection activeCell="A60" sqref="A60"/>
    </sheetView>
  </sheetViews>
  <sheetFormatPr defaultColWidth="9.140625" defaultRowHeight="12.75"/>
  <cols>
    <col min="1" max="1" width="20.421875" style="0" customWidth="1"/>
    <col min="2" max="2" width="10.7109375" style="0" customWidth="1"/>
    <col min="3" max="6" width="10.421875" style="0" customWidth="1"/>
    <col min="7" max="10" width="10.7109375" style="0" customWidth="1"/>
    <col min="11" max="18" width="10.57421875" style="0" customWidth="1"/>
    <col min="19" max="16384" width="9.140625" style="49" customWidth="1"/>
  </cols>
  <sheetData>
    <row r="1" ht="12.75">
      <c r="J1" s="603" t="s">
        <v>631</v>
      </c>
    </row>
    <row r="2" spans="1:14" ht="12.75">
      <c r="A2" s="26" t="s">
        <v>288</v>
      </c>
      <c r="B2" s="2"/>
      <c r="C2" s="2"/>
      <c r="D2" s="2"/>
      <c r="E2" s="2"/>
      <c r="F2" s="2"/>
      <c r="G2" s="2"/>
      <c r="H2" s="2"/>
      <c r="I2" s="2"/>
      <c r="J2" s="2"/>
      <c r="K2" s="2"/>
      <c r="L2" s="2"/>
      <c r="M2" s="17"/>
      <c r="N2" s="2"/>
    </row>
    <row r="3" spans="1:18" ht="12.75">
      <c r="A3" s="68" t="s">
        <v>155</v>
      </c>
      <c r="B3" s="133"/>
      <c r="C3" s="133"/>
      <c r="D3" s="133"/>
      <c r="E3" s="133"/>
      <c r="F3" s="133"/>
      <c r="G3" s="133"/>
      <c r="H3" s="133"/>
      <c r="I3" s="49"/>
      <c r="J3" s="563" t="s">
        <v>289</v>
      </c>
      <c r="K3" s="588"/>
      <c r="L3" s="387"/>
      <c r="M3" s="68"/>
      <c r="N3" s="563" t="s">
        <v>290</v>
      </c>
      <c r="O3" s="564"/>
      <c r="P3" s="387"/>
      <c r="Q3" s="33" t="s">
        <v>74</v>
      </c>
      <c r="R3" s="298"/>
    </row>
    <row r="4" spans="2:18" ht="12.75">
      <c r="B4" s="2"/>
      <c r="C4" s="586" t="s">
        <v>291</v>
      </c>
      <c r="D4" s="586"/>
      <c r="E4" s="586" t="s">
        <v>292</v>
      </c>
      <c r="F4" s="586"/>
      <c r="G4" s="586" t="s">
        <v>293</v>
      </c>
      <c r="H4" s="586"/>
      <c r="I4" s="586" t="s">
        <v>294</v>
      </c>
      <c r="J4" s="586"/>
      <c r="K4" s="586" t="s">
        <v>295</v>
      </c>
      <c r="L4" s="586"/>
      <c r="M4" s="586" t="s">
        <v>294</v>
      </c>
      <c r="N4" s="586"/>
      <c r="O4" s="585" t="s">
        <v>295</v>
      </c>
      <c r="P4" s="585"/>
      <c r="Q4" s="49"/>
      <c r="R4" s="269"/>
    </row>
    <row r="5" spans="2:18" ht="12.75">
      <c r="B5" s="2"/>
      <c r="C5" s="545" t="s">
        <v>556</v>
      </c>
      <c r="D5" s="545"/>
      <c r="E5" s="545" t="s">
        <v>556</v>
      </c>
      <c r="F5" s="545"/>
      <c r="G5" s="545" t="s">
        <v>556</v>
      </c>
      <c r="H5" s="545"/>
      <c r="I5" s="545" t="s">
        <v>556</v>
      </c>
      <c r="J5" s="545"/>
      <c r="K5" s="545" t="s">
        <v>556</v>
      </c>
      <c r="L5" s="545"/>
      <c r="M5" s="545" t="s">
        <v>556</v>
      </c>
      <c r="N5" s="545"/>
      <c r="O5" s="545" t="s">
        <v>556</v>
      </c>
      <c r="P5" s="545"/>
      <c r="Q5" s="49"/>
      <c r="R5" s="269"/>
    </row>
    <row r="6" spans="2:18" ht="12.75">
      <c r="B6" s="3" t="s">
        <v>11</v>
      </c>
      <c r="C6" s="3" t="s">
        <v>296</v>
      </c>
      <c r="D6" s="3" t="s">
        <v>158</v>
      </c>
      <c r="E6" s="3" t="s">
        <v>296</v>
      </c>
      <c r="F6" s="3" t="s">
        <v>158</v>
      </c>
      <c r="G6" s="3" t="s">
        <v>296</v>
      </c>
      <c r="H6" s="3" t="s">
        <v>158</v>
      </c>
      <c r="I6" s="3" t="s">
        <v>296</v>
      </c>
      <c r="J6" s="3" t="s">
        <v>297</v>
      </c>
      <c r="K6" s="3" t="s">
        <v>296</v>
      </c>
      <c r="L6" s="3" t="s">
        <v>297</v>
      </c>
      <c r="M6" s="3" t="s">
        <v>296</v>
      </c>
      <c r="N6" s="3" t="s">
        <v>297</v>
      </c>
      <c r="O6" s="3" t="s">
        <v>296</v>
      </c>
      <c r="P6" s="3" t="s">
        <v>297</v>
      </c>
      <c r="Q6" s="89" t="s">
        <v>296</v>
      </c>
      <c r="R6" s="301" t="s">
        <v>297</v>
      </c>
    </row>
    <row r="7" spans="2:18" ht="12.75">
      <c r="B7" s="3" t="s">
        <v>163</v>
      </c>
      <c r="C7" s="3" t="s">
        <v>298</v>
      </c>
      <c r="D7" s="3" t="s">
        <v>167</v>
      </c>
      <c r="E7" s="3" t="s">
        <v>298</v>
      </c>
      <c r="F7" s="55" t="s">
        <v>167</v>
      </c>
      <c r="G7" s="3" t="s">
        <v>298</v>
      </c>
      <c r="H7" s="55" t="s">
        <v>167</v>
      </c>
      <c r="I7" s="3" t="s">
        <v>298</v>
      </c>
      <c r="J7" s="3" t="s">
        <v>158</v>
      </c>
      <c r="K7" s="3" t="s">
        <v>298</v>
      </c>
      <c r="L7" s="3" t="s">
        <v>158</v>
      </c>
      <c r="M7" s="3" t="s">
        <v>298</v>
      </c>
      <c r="N7" s="3" t="s">
        <v>158</v>
      </c>
      <c r="O7" s="3" t="s">
        <v>298</v>
      </c>
      <c r="P7" s="3" t="s">
        <v>158</v>
      </c>
      <c r="Q7" s="89" t="s">
        <v>298</v>
      </c>
      <c r="R7" s="301" t="s">
        <v>158</v>
      </c>
    </row>
    <row r="8" spans="2:18" ht="12.75">
      <c r="B8" s="71" t="s">
        <v>176</v>
      </c>
      <c r="C8" s="71" t="s">
        <v>179</v>
      </c>
      <c r="D8" s="71"/>
      <c r="E8" s="71" t="s">
        <v>179</v>
      </c>
      <c r="F8" s="71"/>
      <c r="G8" s="71" t="s">
        <v>179</v>
      </c>
      <c r="H8" s="71"/>
      <c r="I8" s="71" t="s">
        <v>179</v>
      </c>
      <c r="J8" s="71" t="s">
        <v>167</v>
      </c>
      <c r="K8" s="71" t="s">
        <v>179</v>
      </c>
      <c r="L8" s="71" t="s">
        <v>167</v>
      </c>
      <c r="M8" s="71" t="s">
        <v>179</v>
      </c>
      <c r="N8" s="71" t="s">
        <v>167</v>
      </c>
      <c r="O8" s="71" t="s">
        <v>179</v>
      </c>
      <c r="P8" s="71" t="s">
        <v>167</v>
      </c>
      <c r="Q8" s="71" t="s">
        <v>179</v>
      </c>
      <c r="R8" s="302" t="s">
        <v>167</v>
      </c>
    </row>
    <row r="9" spans="1:18" ht="12.75">
      <c r="A9" s="114" t="s">
        <v>53</v>
      </c>
      <c r="B9" s="125">
        <v>2</v>
      </c>
      <c r="C9" s="125">
        <v>3</v>
      </c>
      <c r="D9" s="125">
        <v>4</v>
      </c>
      <c r="E9" s="125">
        <v>5</v>
      </c>
      <c r="F9" s="125">
        <v>6</v>
      </c>
      <c r="G9" s="125">
        <v>7</v>
      </c>
      <c r="H9" s="125">
        <v>8</v>
      </c>
      <c r="I9" s="125">
        <v>9</v>
      </c>
      <c r="J9" s="125">
        <v>10</v>
      </c>
      <c r="K9" s="125">
        <v>11</v>
      </c>
      <c r="L9" s="125">
        <v>12</v>
      </c>
      <c r="M9" s="398">
        <v>13</v>
      </c>
      <c r="N9" s="125">
        <v>14</v>
      </c>
      <c r="O9" s="115">
        <v>15</v>
      </c>
      <c r="P9" s="115">
        <v>16</v>
      </c>
      <c r="Q9" s="115">
        <v>17</v>
      </c>
      <c r="R9" s="321">
        <v>18</v>
      </c>
    </row>
    <row r="10" spans="1:18" s="468" customFormat="1" ht="12.75">
      <c r="A10" s="367" t="s">
        <v>491</v>
      </c>
      <c r="B10" s="368">
        <v>204</v>
      </c>
      <c r="C10" s="368">
        <v>174180184</v>
      </c>
      <c r="D10" s="368">
        <v>3087756</v>
      </c>
      <c r="E10" s="368">
        <v>194237114</v>
      </c>
      <c r="F10" s="368">
        <v>3005159</v>
      </c>
      <c r="G10" s="368">
        <v>0</v>
      </c>
      <c r="H10" s="368">
        <f>SUM(H14:H20)</f>
        <v>0</v>
      </c>
      <c r="I10" s="368">
        <v>84827981</v>
      </c>
      <c r="J10" s="368">
        <v>1626998</v>
      </c>
      <c r="K10" s="368">
        <v>74337177</v>
      </c>
      <c r="L10" s="368">
        <v>1354806</v>
      </c>
      <c r="M10" s="368">
        <v>8248337</v>
      </c>
      <c r="N10" s="368">
        <v>142124</v>
      </c>
      <c r="O10" s="368">
        <v>2719321</v>
      </c>
      <c r="P10" s="368">
        <v>41339</v>
      </c>
      <c r="Q10" s="368">
        <v>538550114</v>
      </c>
      <c r="R10" s="539">
        <v>9258181</v>
      </c>
    </row>
    <row r="11" spans="1:18" s="467" customFormat="1" ht="12.75">
      <c r="A11" s="478" t="s">
        <v>605</v>
      </c>
      <c r="B11" s="456">
        <v>20</v>
      </c>
      <c r="C11" s="456">
        <v>17695542</v>
      </c>
      <c r="D11" s="456">
        <v>234141</v>
      </c>
      <c r="E11" s="456">
        <v>22814332</v>
      </c>
      <c r="F11" s="456">
        <v>215830</v>
      </c>
      <c r="G11" s="456">
        <v>0</v>
      </c>
      <c r="H11" s="456">
        <v>0</v>
      </c>
      <c r="I11" s="456">
        <v>10573686</v>
      </c>
      <c r="J11" s="456">
        <v>158702</v>
      </c>
      <c r="K11" s="456">
        <v>10641985</v>
      </c>
      <c r="L11" s="456">
        <v>150570</v>
      </c>
      <c r="M11" s="456">
        <v>1214695</v>
      </c>
      <c r="N11" s="456">
        <v>12872</v>
      </c>
      <c r="O11" s="456">
        <v>562425</v>
      </c>
      <c r="P11" s="456">
        <v>6004</v>
      </c>
      <c r="Q11" s="456">
        <v>63502665</v>
      </c>
      <c r="R11" s="457">
        <v>778118</v>
      </c>
    </row>
    <row r="12" spans="1:18" s="467" customFormat="1" ht="12.75">
      <c r="A12" s="478" t="s">
        <v>592</v>
      </c>
      <c r="B12" s="456">
        <v>21</v>
      </c>
      <c r="C12" s="456">
        <v>20007897</v>
      </c>
      <c r="D12" s="456">
        <v>269997</v>
      </c>
      <c r="E12" s="456">
        <v>22262785</v>
      </c>
      <c r="F12" s="456">
        <v>230466</v>
      </c>
      <c r="G12" s="456">
        <v>0</v>
      </c>
      <c r="H12" s="456">
        <v>0</v>
      </c>
      <c r="I12" s="456">
        <v>11144623</v>
      </c>
      <c r="J12" s="456">
        <v>171697</v>
      </c>
      <c r="K12" s="456">
        <v>10014156</v>
      </c>
      <c r="L12" s="456">
        <v>141919</v>
      </c>
      <c r="M12" s="456">
        <v>927467</v>
      </c>
      <c r="N12" s="456">
        <v>10562</v>
      </c>
      <c r="O12" s="456">
        <v>436840</v>
      </c>
      <c r="P12" s="456">
        <v>4526</v>
      </c>
      <c r="Q12" s="456">
        <v>64793766</v>
      </c>
      <c r="R12" s="457">
        <v>829166</v>
      </c>
    </row>
    <row r="13" spans="1:19" s="467" customFormat="1" ht="12.75">
      <c r="A13" s="478" t="s">
        <v>589</v>
      </c>
      <c r="B13" s="479">
        <v>18</v>
      </c>
      <c r="C13" s="479">
        <v>19471367</v>
      </c>
      <c r="D13" s="479">
        <v>256950</v>
      </c>
      <c r="E13" s="479">
        <v>1794927</v>
      </c>
      <c r="F13" s="479">
        <v>187211</v>
      </c>
      <c r="G13" s="479">
        <v>0</v>
      </c>
      <c r="H13" s="479">
        <v>0</v>
      </c>
      <c r="I13" s="479">
        <v>10296361</v>
      </c>
      <c r="J13" s="479">
        <v>158042</v>
      </c>
      <c r="K13" s="479">
        <v>962456</v>
      </c>
      <c r="L13" s="479">
        <v>134092</v>
      </c>
      <c r="M13" s="479">
        <v>56186</v>
      </c>
      <c r="N13" s="479">
        <v>6429</v>
      </c>
      <c r="O13" s="479">
        <v>24195</v>
      </c>
      <c r="P13" s="479">
        <v>2632</v>
      </c>
      <c r="Q13" s="479">
        <v>5814538</v>
      </c>
      <c r="R13" s="481">
        <v>745356</v>
      </c>
      <c r="S13" s="480"/>
    </row>
    <row r="14" spans="1:18" s="467" customFormat="1" ht="12.75">
      <c r="A14" s="455" t="s">
        <v>585</v>
      </c>
      <c r="B14" s="456">
        <v>20</v>
      </c>
      <c r="C14" s="456">
        <v>21649445</v>
      </c>
      <c r="D14" s="456">
        <v>324962</v>
      </c>
      <c r="E14" s="456">
        <v>19858409</v>
      </c>
      <c r="F14" s="456">
        <v>239264</v>
      </c>
      <c r="G14" s="456">
        <v>0</v>
      </c>
      <c r="H14" s="456">
        <v>0</v>
      </c>
      <c r="I14" s="456">
        <v>12967476</v>
      </c>
      <c r="J14" s="456">
        <v>231565</v>
      </c>
      <c r="K14" s="456">
        <v>7769905</v>
      </c>
      <c r="L14" s="456">
        <v>132945</v>
      </c>
      <c r="M14" s="456">
        <v>689231</v>
      </c>
      <c r="N14" s="456">
        <v>9951</v>
      </c>
      <c r="O14" s="456">
        <v>200362</v>
      </c>
      <c r="P14" s="456">
        <v>2960</v>
      </c>
      <c r="Q14" s="456">
        <v>63134828</v>
      </c>
      <c r="R14" s="457">
        <v>941646</v>
      </c>
    </row>
    <row r="15" spans="1:18" s="467" customFormat="1" ht="12.75">
      <c r="A15" s="455" t="s">
        <v>575</v>
      </c>
      <c r="B15" s="456">
        <v>21</v>
      </c>
      <c r="C15" s="456">
        <v>19332343</v>
      </c>
      <c r="D15" s="456">
        <v>380198</v>
      </c>
      <c r="E15" s="456">
        <v>20076138</v>
      </c>
      <c r="F15" s="456">
        <v>332728</v>
      </c>
      <c r="G15" s="456">
        <v>0</v>
      </c>
      <c r="H15" s="456">
        <v>0</v>
      </c>
      <c r="I15" s="456">
        <v>12161148</v>
      </c>
      <c r="J15" s="456">
        <v>268034</v>
      </c>
      <c r="K15" s="456">
        <v>9237282</v>
      </c>
      <c r="L15" s="456">
        <v>193589</v>
      </c>
      <c r="M15" s="456">
        <v>1035531</v>
      </c>
      <c r="N15" s="456">
        <v>18688</v>
      </c>
      <c r="O15" s="456">
        <v>269124</v>
      </c>
      <c r="P15" s="456">
        <v>4636</v>
      </c>
      <c r="Q15" s="456">
        <v>62111566</v>
      </c>
      <c r="R15" s="457">
        <v>1197872</v>
      </c>
    </row>
    <row r="16" spans="1:18" s="404" customFormat="1" ht="12.75">
      <c r="A16" s="455" t="s">
        <v>568</v>
      </c>
      <c r="B16" s="116">
        <v>20</v>
      </c>
      <c r="C16" s="116">
        <v>14433984</v>
      </c>
      <c r="D16" s="116">
        <v>300449</v>
      </c>
      <c r="E16" s="116">
        <v>17594216</v>
      </c>
      <c r="F16" s="116">
        <v>324011</v>
      </c>
      <c r="G16" s="116">
        <v>0</v>
      </c>
      <c r="H16" s="116">
        <v>0</v>
      </c>
      <c r="I16" s="116">
        <v>7568163</v>
      </c>
      <c r="J16" s="116">
        <v>174797</v>
      </c>
      <c r="K16" s="116">
        <v>6267479</v>
      </c>
      <c r="L16" s="116">
        <v>137305</v>
      </c>
      <c r="M16" s="324">
        <v>820895</v>
      </c>
      <c r="N16" s="116">
        <v>16880</v>
      </c>
      <c r="O16" s="116">
        <v>208806</v>
      </c>
      <c r="P16" s="116">
        <v>4003</v>
      </c>
      <c r="Q16" s="116">
        <v>46893543</v>
      </c>
      <c r="R16" s="322">
        <v>957445</v>
      </c>
    </row>
    <row r="17" spans="1:18" s="404" customFormat="1" ht="12.75">
      <c r="A17" s="455" t="s">
        <v>553</v>
      </c>
      <c r="B17" s="116">
        <v>23</v>
      </c>
      <c r="C17" s="116">
        <v>20423139</v>
      </c>
      <c r="D17" s="116">
        <v>395380</v>
      </c>
      <c r="E17" s="116">
        <v>22232227</v>
      </c>
      <c r="F17" s="116">
        <v>382601</v>
      </c>
      <c r="G17" s="116">
        <v>0</v>
      </c>
      <c r="H17" s="116">
        <v>0</v>
      </c>
      <c r="I17" s="116">
        <v>9144707</v>
      </c>
      <c r="J17" s="116">
        <v>198173</v>
      </c>
      <c r="K17" s="116">
        <v>7744997</v>
      </c>
      <c r="L17" s="116">
        <v>159035</v>
      </c>
      <c r="M17" s="324">
        <v>944602</v>
      </c>
      <c r="N17" s="116">
        <v>19354</v>
      </c>
      <c r="O17" s="116">
        <v>307688</v>
      </c>
      <c r="P17" s="116">
        <v>5630</v>
      </c>
      <c r="Q17" s="116">
        <v>60797360</v>
      </c>
      <c r="R17" s="322">
        <v>1160174</v>
      </c>
    </row>
    <row r="18" spans="1:18" s="404" customFormat="1" ht="12.75">
      <c r="A18" s="455" t="s">
        <v>552</v>
      </c>
      <c r="B18" s="116">
        <v>21</v>
      </c>
      <c r="C18" s="116">
        <v>17941870</v>
      </c>
      <c r="D18" s="116">
        <v>377939</v>
      </c>
      <c r="E18" s="116">
        <v>19154946</v>
      </c>
      <c r="F18" s="116">
        <v>375987</v>
      </c>
      <c r="G18" s="116">
        <v>0</v>
      </c>
      <c r="H18" s="116">
        <v>0</v>
      </c>
      <c r="I18" s="116">
        <v>6056056</v>
      </c>
      <c r="J18" s="116">
        <v>139919</v>
      </c>
      <c r="K18" s="116">
        <v>7508380</v>
      </c>
      <c r="L18" s="116">
        <v>168790</v>
      </c>
      <c r="M18" s="324">
        <v>740229</v>
      </c>
      <c r="N18" s="116">
        <v>17009</v>
      </c>
      <c r="O18" s="116">
        <v>199648</v>
      </c>
      <c r="P18" s="116">
        <v>4421</v>
      </c>
      <c r="Q18" s="116">
        <v>51601129</v>
      </c>
      <c r="R18" s="322">
        <v>1084064</v>
      </c>
    </row>
    <row r="19" spans="1:18" s="59" customFormat="1" ht="12.75">
      <c r="A19" s="54" t="s">
        <v>509</v>
      </c>
      <c r="B19" s="74">
        <v>20</v>
      </c>
      <c r="C19" s="74">
        <v>11161427</v>
      </c>
      <c r="D19" s="74">
        <v>267641</v>
      </c>
      <c r="E19" s="74">
        <v>16693260</v>
      </c>
      <c r="F19" s="74">
        <v>380161</v>
      </c>
      <c r="G19" s="74">
        <v>0</v>
      </c>
      <c r="H19" s="74">
        <v>0</v>
      </c>
      <c r="I19" s="74">
        <v>2243173</v>
      </c>
      <c r="J19" s="74">
        <v>58115</v>
      </c>
      <c r="K19" s="74">
        <v>2835787</v>
      </c>
      <c r="L19" s="74">
        <v>70951</v>
      </c>
      <c r="M19" s="75">
        <v>740079</v>
      </c>
      <c r="N19" s="74">
        <v>17239</v>
      </c>
      <c r="O19" s="116">
        <v>166329</v>
      </c>
      <c r="P19" s="116">
        <v>3801</v>
      </c>
      <c r="Q19" s="116">
        <v>33840055</v>
      </c>
      <c r="R19" s="322">
        <v>797908</v>
      </c>
    </row>
    <row r="20" spans="1:18" s="59" customFormat="1" ht="12.75">
      <c r="A20" s="54" t="s">
        <v>505</v>
      </c>
      <c r="B20" s="74">
        <v>20</v>
      </c>
      <c r="C20" s="74">
        <v>12063172</v>
      </c>
      <c r="D20" s="74">
        <v>280100</v>
      </c>
      <c r="E20" s="74">
        <v>15601531</v>
      </c>
      <c r="F20" s="74">
        <v>336901</v>
      </c>
      <c r="G20" s="74">
        <v>0</v>
      </c>
      <c r="H20" s="74">
        <v>0</v>
      </c>
      <c r="I20" s="74">
        <v>2672588</v>
      </c>
      <c r="J20" s="74">
        <v>67954</v>
      </c>
      <c r="K20" s="74">
        <v>2692643</v>
      </c>
      <c r="L20" s="74">
        <v>65611</v>
      </c>
      <c r="M20" s="75">
        <v>573744</v>
      </c>
      <c r="N20" s="74">
        <v>13139</v>
      </c>
      <c r="O20" s="116">
        <v>126146</v>
      </c>
      <c r="P20" s="116">
        <v>2725</v>
      </c>
      <c r="Q20" s="116">
        <v>33729824</v>
      </c>
      <c r="R20" s="322">
        <v>766431</v>
      </c>
    </row>
    <row r="21" spans="1:18" s="145" customFormat="1" ht="12.75">
      <c r="A21" s="57"/>
      <c r="B21" s="74"/>
      <c r="C21" s="74"/>
      <c r="D21" s="74"/>
      <c r="E21" s="74"/>
      <c r="F21" s="74"/>
      <c r="G21" s="74"/>
      <c r="H21" s="74"/>
      <c r="I21" s="74"/>
      <c r="J21" s="74"/>
      <c r="K21" s="74"/>
      <c r="L21" s="74"/>
      <c r="M21" s="75"/>
      <c r="N21" s="74"/>
      <c r="O21" s="116"/>
      <c r="P21" s="116"/>
      <c r="Q21" s="116"/>
      <c r="R21" s="322"/>
    </row>
    <row r="22" spans="1:18" s="145" customFormat="1" ht="12.75">
      <c r="A22" s="88" t="s">
        <v>498</v>
      </c>
      <c r="B22" s="80">
        <v>251</v>
      </c>
      <c r="C22" s="80">
        <v>156598579</v>
      </c>
      <c r="D22" s="80">
        <v>3820667</v>
      </c>
      <c r="E22" s="80">
        <v>203587952</v>
      </c>
      <c r="F22" s="80">
        <v>7548563</v>
      </c>
      <c r="G22" s="80">
        <v>0</v>
      </c>
      <c r="H22" s="80">
        <v>0</v>
      </c>
      <c r="I22" s="80">
        <v>26667882</v>
      </c>
      <c r="J22" s="80">
        <v>668816</v>
      </c>
      <c r="K22" s="80">
        <v>28698156</v>
      </c>
      <c r="L22" s="80">
        <v>693295</v>
      </c>
      <c r="M22" s="81">
        <v>8002713</v>
      </c>
      <c r="N22" s="80">
        <v>308443</v>
      </c>
      <c r="O22" s="117">
        <v>1457918</v>
      </c>
      <c r="P22" s="117">
        <v>50693</v>
      </c>
      <c r="Q22" s="117">
        <v>425013200</v>
      </c>
      <c r="R22" s="323">
        <v>13090478</v>
      </c>
    </row>
    <row r="23" spans="1:18" s="145" customFormat="1" ht="12.75">
      <c r="A23" s="76" t="s">
        <v>499</v>
      </c>
      <c r="B23" s="74">
        <v>18</v>
      </c>
      <c r="C23" s="74">
        <v>15692532</v>
      </c>
      <c r="D23" s="74">
        <v>359970</v>
      </c>
      <c r="E23" s="74">
        <v>16126212</v>
      </c>
      <c r="F23" s="74">
        <v>330390</v>
      </c>
      <c r="G23" s="74">
        <v>0</v>
      </c>
      <c r="H23" s="74">
        <v>0</v>
      </c>
      <c r="I23" s="74">
        <v>2639845</v>
      </c>
      <c r="J23" s="74">
        <v>66131</v>
      </c>
      <c r="K23" s="74">
        <v>2231404</v>
      </c>
      <c r="L23" s="74">
        <v>54186</v>
      </c>
      <c r="M23" s="75">
        <v>404472</v>
      </c>
      <c r="N23" s="74">
        <v>8674</v>
      </c>
      <c r="O23" s="116">
        <v>93207</v>
      </c>
      <c r="P23" s="116">
        <v>1862</v>
      </c>
      <c r="Q23" s="116">
        <v>37187672</v>
      </c>
      <c r="R23" s="322">
        <v>821215</v>
      </c>
    </row>
    <row r="24" spans="1:18" s="145" customFormat="1" ht="12.75">
      <c r="A24" s="76" t="s">
        <v>184</v>
      </c>
      <c r="B24" s="74">
        <v>21</v>
      </c>
      <c r="C24" s="74">
        <v>14064211</v>
      </c>
      <c r="D24" s="74">
        <v>352226</v>
      </c>
      <c r="E24" s="74">
        <v>14491601</v>
      </c>
      <c r="F24" s="74">
        <v>421838</v>
      </c>
      <c r="G24" s="74">
        <v>0</v>
      </c>
      <c r="H24" s="74">
        <v>0</v>
      </c>
      <c r="I24" s="74">
        <v>2185165</v>
      </c>
      <c r="J24" s="74">
        <v>59931</v>
      </c>
      <c r="K24" s="74">
        <v>1934412</v>
      </c>
      <c r="L24" s="74">
        <v>50320</v>
      </c>
      <c r="M24" s="75">
        <v>427483</v>
      </c>
      <c r="N24" s="74">
        <v>12733</v>
      </c>
      <c r="O24" s="116">
        <v>82832</v>
      </c>
      <c r="P24" s="116">
        <v>2168</v>
      </c>
      <c r="Q24" s="116">
        <v>33185704</v>
      </c>
      <c r="R24" s="322">
        <v>899217</v>
      </c>
    </row>
    <row r="25" spans="1:18" s="145" customFormat="1" ht="12.75">
      <c r="A25" s="76" t="s">
        <v>87</v>
      </c>
      <c r="B25" s="74">
        <v>23</v>
      </c>
      <c r="C25" s="74">
        <v>16148838</v>
      </c>
      <c r="D25" s="74">
        <v>450657</v>
      </c>
      <c r="E25" s="74">
        <v>23736610</v>
      </c>
      <c r="F25" s="74">
        <v>851213</v>
      </c>
      <c r="G25" s="74">
        <v>0</v>
      </c>
      <c r="H25" s="74">
        <v>0</v>
      </c>
      <c r="I25" s="74">
        <v>2018823</v>
      </c>
      <c r="J25" s="74">
        <v>60753</v>
      </c>
      <c r="K25" s="74">
        <v>1957642</v>
      </c>
      <c r="L25" s="74">
        <v>58074</v>
      </c>
      <c r="M25" s="75">
        <v>764989</v>
      </c>
      <c r="N25" s="74">
        <v>29383</v>
      </c>
      <c r="O25" s="116">
        <v>103561</v>
      </c>
      <c r="P25" s="116">
        <v>3800</v>
      </c>
      <c r="Q25" s="116">
        <v>44730463</v>
      </c>
      <c r="R25" s="322">
        <v>1453881</v>
      </c>
    </row>
    <row r="26" spans="1:18" s="145" customFormat="1" ht="12.75">
      <c r="A26" s="76" t="s">
        <v>88</v>
      </c>
      <c r="B26" s="74">
        <v>19</v>
      </c>
      <c r="C26" s="74">
        <v>9609209</v>
      </c>
      <c r="D26" s="74">
        <v>287357</v>
      </c>
      <c r="E26" s="74">
        <v>16565236</v>
      </c>
      <c r="F26" s="74">
        <v>849997</v>
      </c>
      <c r="G26" s="74">
        <v>0</v>
      </c>
      <c r="H26" s="74">
        <v>0</v>
      </c>
      <c r="I26" s="74">
        <v>1624354</v>
      </c>
      <c r="J26" s="74">
        <v>49964</v>
      </c>
      <c r="K26" s="74">
        <v>1805071</v>
      </c>
      <c r="L26" s="74">
        <v>53202</v>
      </c>
      <c r="M26" s="75">
        <v>578100</v>
      </c>
      <c r="N26" s="74">
        <v>30279</v>
      </c>
      <c r="O26" s="116">
        <v>71334</v>
      </c>
      <c r="P26" s="116">
        <v>3432</v>
      </c>
      <c r="Q26" s="116">
        <v>30253304</v>
      </c>
      <c r="R26" s="322">
        <v>1274230</v>
      </c>
    </row>
    <row r="27" spans="1:18" s="145" customFormat="1" ht="12.75">
      <c r="A27" s="76" t="s">
        <v>89</v>
      </c>
      <c r="B27" s="74">
        <v>22</v>
      </c>
      <c r="C27" s="74">
        <v>12668280</v>
      </c>
      <c r="D27" s="74">
        <v>365564</v>
      </c>
      <c r="E27" s="74">
        <v>18033294</v>
      </c>
      <c r="F27" s="74">
        <v>989113</v>
      </c>
      <c r="G27" s="74">
        <v>0</v>
      </c>
      <c r="H27" s="74">
        <v>0</v>
      </c>
      <c r="I27" s="74">
        <v>2014533</v>
      </c>
      <c r="J27" s="74">
        <v>60097</v>
      </c>
      <c r="K27" s="74">
        <v>1994175</v>
      </c>
      <c r="L27" s="74">
        <v>56855</v>
      </c>
      <c r="M27" s="75">
        <v>710304</v>
      </c>
      <c r="N27" s="74">
        <v>40298</v>
      </c>
      <c r="O27" s="116">
        <v>101327</v>
      </c>
      <c r="P27" s="116">
        <v>5379</v>
      </c>
      <c r="Q27" s="116">
        <v>35521913</v>
      </c>
      <c r="R27" s="322">
        <v>1517305</v>
      </c>
    </row>
    <row r="28" spans="1:18" s="145" customFormat="1" ht="12.75">
      <c r="A28" s="76" t="s">
        <v>90</v>
      </c>
      <c r="B28" s="74">
        <v>22</v>
      </c>
      <c r="C28" s="74">
        <v>17842671</v>
      </c>
      <c r="D28" s="74">
        <v>485079</v>
      </c>
      <c r="E28" s="74">
        <v>24008470</v>
      </c>
      <c r="F28" s="74">
        <v>1120263</v>
      </c>
      <c r="G28" s="74">
        <v>0</v>
      </c>
      <c r="H28" s="74">
        <v>0</v>
      </c>
      <c r="I28" s="74">
        <v>2808150</v>
      </c>
      <c r="J28" s="74">
        <v>78731</v>
      </c>
      <c r="K28" s="74">
        <v>3599639</v>
      </c>
      <c r="L28" s="74">
        <v>95262</v>
      </c>
      <c r="M28" s="75">
        <v>984150</v>
      </c>
      <c r="N28" s="74">
        <v>47981</v>
      </c>
      <c r="O28" s="116">
        <v>142394</v>
      </c>
      <c r="P28" s="116">
        <v>6347</v>
      </c>
      <c r="Q28" s="116">
        <v>49385474</v>
      </c>
      <c r="R28" s="322">
        <v>1833663</v>
      </c>
    </row>
    <row r="29" spans="1:18" s="145" customFormat="1" ht="12.75">
      <c r="A29" s="76" t="s">
        <v>91</v>
      </c>
      <c r="B29" s="74">
        <v>20</v>
      </c>
      <c r="C29" s="74">
        <v>10904564</v>
      </c>
      <c r="D29" s="74">
        <v>256470</v>
      </c>
      <c r="E29" s="74">
        <v>17653654</v>
      </c>
      <c r="F29" s="74">
        <v>670968</v>
      </c>
      <c r="G29" s="74">
        <v>0</v>
      </c>
      <c r="H29" s="74">
        <v>0</v>
      </c>
      <c r="I29" s="74">
        <v>2020510</v>
      </c>
      <c r="J29" s="74">
        <v>48371</v>
      </c>
      <c r="K29" s="74">
        <v>2599916</v>
      </c>
      <c r="L29" s="74">
        <v>59594</v>
      </c>
      <c r="M29" s="75">
        <v>797264</v>
      </c>
      <c r="N29" s="74">
        <v>31958</v>
      </c>
      <c r="O29" s="116">
        <v>143404</v>
      </c>
      <c r="P29" s="116">
        <v>5527</v>
      </c>
      <c r="Q29" s="116">
        <v>34119312</v>
      </c>
      <c r="R29" s="322">
        <v>1072889</v>
      </c>
    </row>
    <row r="30" spans="1:18" ht="12.75">
      <c r="A30" s="57" t="s">
        <v>92</v>
      </c>
      <c r="B30" s="49">
        <v>22</v>
      </c>
      <c r="C30" s="49">
        <v>17052495</v>
      </c>
      <c r="D30" s="49">
        <v>363988</v>
      </c>
      <c r="E30" s="49">
        <v>15798351</v>
      </c>
      <c r="F30" s="49">
        <v>519385</v>
      </c>
      <c r="G30" s="49">
        <v>0</v>
      </c>
      <c r="H30" s="49">
        <v>0</v>
      </c>
      <c r="I30" s="49">
        <v>3158758</v>
      </c>
      <c r="J30" s="49">
        <v>69705</v>
      </c>
      <c r="K30" s="49">
        <v>3280921</v>
      </c>
      <c r="L30" s="49">
        <v>71256</v>
      </c>
      <c r="M30" s="39">
        <v>774381</v>
      </c>
      <c r="N30" s="49">
        <v>26769</v>
      </c>
      <c r="O30" s="49">
        <v>171019</v>
      </c>
      <c r="P30" s="49">
        <v>5630</v>
      </c>
      <c r="Q30" s="49">
        <v>40235925</v>
      </c>
      <c r="R30" s="269">
        <v>1056731</v>
      </c>
    </row>
    <row r="31" spans="1:18" s="145" customFormat="1" ht="12.75">
      <c r="A31" s="76" t="s">
        <v>93</v>
      </c>
      <c r="B31" s="74">
        <v>22</v>
      </c>
      <c r="C31" s="74">
        <v>10605483</v>
      </c>
      <c r="D31" s="74">
        <v>238577</v>
      </c>
      <c r="E31" s="74">
        <v>18888008</v>
      </c>
      <c r="F31" s="74">
        <v>647356</v>
      </c>
      <c r="G31" s="74">
        <v>0</v>
      </c>
      <c r="H31" s="74">
        <v>0</v>
      </c>
      <c r="I31" s="74">
        <v>1684458</v>
      </c>
      <c r="J31" s="74">
        <v>38415</v>
      </c>
      <c r="K31" s="74">
        <v>2537127</v>
      </c>
      <c r="L31" s="74">
        <v>56146</v>
      </c>
      <c r="M31" s="75">
        <v>850153</v>
      </c>
      <c r="N31" s="74">
        <v>28895</v>
      </c>
      <c r="O31" s="116">
        <v>172005</v>
      </c>
      <c r="P31" s="116">
        <v>5687</v>
      </c>
      <c r="Q31" s="116">
        <v>34737234</v>
      </c>
      <c r="R31" s="322">
        <v>1015077</v>
      </c>
    </row>
    <row r="32" spans="1:18" ht="12.75">
      <c r="A32" s="76" t="s">
        <v>94</v>
      </c>
      <c r="B32" s="74">
        <v>21</v>
      </c>
      <c r="C32" s="74">
        <v>11407865</v>
      </c>
      <c r="D32" s="74">
        <v>240797</v>
      </c>
      <c r="E32" s="74">
        <v>14287983</v>
      </c>
      <c r="F32" s="74">
        <v>451314</v>
      </c>
      <c r="G32" s="74">
        <v>0</v>
      </c>
      <c r="H32" s="74">
        <v>0</v>
      </c>
      <c r="I32" s="74">
        <v>2116761</v>
      </c>
      <c r="J32" s="74">
        <v>45568</v>
      </c>
      <c r="K32" s="74">
        <v>2224230</v>
      </c>
      <c r="L32" s="74">
        <v>46936</v>
      </c>
      <c r="M32" s="75">
        <v>579074</v>
      </c>
      <c r="N32" s="74">
        <v>18359</v>
      </c>
      <c r="O32" s="116">
        <v>115515</v>
      </c>
      <c r="P32" s="116">
        <v>3569</v>
      </c>
      <c r="Q32" s="116">
        <v>30731428</v>
      </c>
      <c r="R32" s="322">
        <v>806542</v>
      </c>
    </row>
    <row r="33" spans="1:18" ht="12.75">
      <c r="A33" s="76" t="s">
        <v>95</v>
      </c>
      <c r="B33" s="74">
        <v>21</v>
      </c>
      <c r="C33" s="74">
        <v>10219149</v>
      </c>
      <c r="D33" s="74">
        <v>214524</v>
      </c>
      <c r="E33" s="74">
        <v>13350667</v>
      </c>
      <c r="F33" s="74">
        <v>400096</v>
      </c>
      <c r="G33" s="74">
        <v>0</v>
      </c>
      <c r="H33" s="74">
        <v>0</v>
      </c>
      <c r="I33" s="74">
        <v>1993761</v>
      </c>
      <c r="J33" s="74">
        <v>42577</v>
      </c>
      <c r="K33" s="74">
        <v>2061921</v>
      </c>
      <c r="L33" s="74">
        <v>42888</v>
      </c>
      <c r="M33" s="75">
        <v>625846</v>
      </c>
      <c r="N33" s="74">
        <v>19380</v>
      </c>
      <c r="O33" s="116">
        <v>132460</v>
      </c>
      <c r="P33" s="116">
        <v>3977</v>
      </c>
      <c r="Q33" s="116">
        <v>28383804</v>
      </c>
      <c r="R33" s="322">
        <v>723443</v>
      </c>
    </row>
    <row r="34" spans="1:18" ht="12.75">
      <c r="A34" s="76" t="s">
        <v>96</v>
      </c>
      <c r="B34" s="74">
        <v>20</v>
      </c>
      <c r="C34" s="74">
        <v>10383282</v>
      </c>
      <c r="D34" s="74">
        <v>205458</v>
      </c>
      <c r="E34" s="74">
        <v>10647866</v>
      </c>
      <c r="F34" s="74">
        <v>296629</v>
      </c>
      <c r="G34" s="74">
        <v>0</v>
      </c>
      <c r="H34" s="74">
        <v>0</v>
      </c>
      <c r="I34" s="74">
        <v>2402764</v>
      </c>
      <c r="J34" s="74">
        <v>48574</v>
      </c>
      <c r="K34" s="74">
        <v>2471698</v>
      </c>
      <c r="L34" s="74">
        <v>48576</v>
      </c>
      <c r="M34" s="75">
        <v>506497</v>
      </c>
      <c r="N34" s="74">
        <v>13735</v>
      </c>
      <c r="O34" s="116">
        <v>128860</v>
      </c>
      <c r="P34" s="116">
        <v>3315</v>
      </c>
      <c r="Q34" s="116">
        <v>26540967</v>
      </c>
      <c r="R34" s="322">
        <v>616287</v>
      </c>
    </row>
    <row r="35" spans="1:18" ht="12.75">
      <c r="A35" s="76"/>
      <c r="B35" s="74"/>
      <c r="C35" s="74"/>
      <c r="D35" s="74"/>
      <c r="E35" s="74"/>
      <c r="F35" s="74"/>
      <c r="G35" s="74"/>
      <c r="H35" s="74"/>
      <c r="I35" s="74"/>
      <c r="J35" s="74"/>
      <c r="K35" s="74"/>
      <c r="L35" s="74"/>
      <c r="M35" s="75"/>
      <c r="N35" s="74"/>
      <c r="O35" s="116"/>
      <c r="P35" s="116"/>
      <c r="Q35" s="116"/>
      <c r="R35" s="322"/>
    </row>
    <row r="36" spans="1:18" ht="12.75">
      <c r="A36" s="73" t="s">
        <v>44</v>
      </c>
      <c r="B36" s="85">
        <v>249</v>
      </c>
      <c r="C36" s="80">
        <v>81487424</v>
      </c>
      <c r="D36" s="80">
        <v>2539576</v>
      </c>
      <c r="E36" s="80">
        <v>104955401</v>
      </c>
      <c r="F36" s="80">
        <v>3830972</v>
      </c>
      <c r="G36" s="80">
        <v>0</v>
      </c>
      <c r="H36" s="80">
        <v>0</v>
      </c>
      <c r="I36" s="80">
        <v>12632349</v>
      </c>
      <c r="J36" s="80">
        <v>398219</v>
      </c>
      <c r="K36" s="80">
        <v>12525089</v>
      </c>
      <c r="L36" s="80">
        <v>393693</v>
      </c>
      <c r="M36" s="81">
        <v>4394292</v>
      </c>
      <c r="N36" s="80">
        <v>161902</v>
      </c>
      <c r="O36" s="117">
        <v>889018</v>
      </c>
      <c r="P36" s="117">
        <v>319093</v>
      </c>
      <c r="Q36" s="117">
        <v>216883573</v>
      </c>
      <c r="R36" s="323">
        <v>7356271</v>
      </c>
    </row>
    <row r="37" spans="1:18" ht="12.75">
      <c r="A37" s="76" t="s">
        <v>97</v>
      </c>
      <c r="B37" s="89">
        <v>21</v>
      </c>
      <c r="C37" s="74">
        <v>15648805</v>
      </c>
      <c r="D37" s="74">
        <v>290957</v>
      </c>
      <c r="E37" s="74">
        <v>10873236</v>
      </c>
      <c r="F37" s="74">
        <v>277378</v>
      </c>
      <c r="G37" s="74">
        <v>0</v>
      </c>
      <c r="H37" s="74">
        <v>0</v>
      </c>
      <c r="I37" s="74">
        <v>2985472</v>
      </c>
      <c r="J37" s="74">
        <v>57683</v>
      </c>
      <c r="K37" s="74">
        <v>2908374</v>
      </c>
      <c r="L37" s="74">
        <v>55639</v>
      </c>
      <c r="M37" s="75">
        <v>384679</v>
      </c>
      <c r="N37" s="74">
        <v>9530</v>
      </c>
      <c r="O37" s="116">
        <v>111333</v>
      </c>
      <c r="P37" s="116">
        <v>2576</v>
      </c>
      <c r="Q37" s="116">
        <v>32911899</v>
      </c>
      <c r="R37" s="322">
        <v>693763</v>
      </c>
    </row>
    <row r="38" spans="1:18" ht="12.75">
      <c r="A38" s="82" t="s">
        <v>98</v>
      </c>
      <c r="B38" s="89">
        <v>19</v>
      </c>
      <c r="C38" s="74">
        <v>7735651</v>
      </c>
      <c r="D38" s="74">
        <v>242237</v>
      </c>
      <c r="E38" s="74">
        <v>9853884</v>
      </c>
      <c r="F38" s="74">
        <v>352653</v>
      </c>
      <c r="G38" s="74">
        <v>0</v>
      </c>
      <c r="H38" s="74">
        <v>0</v>
      </c>
      <c r="I38" s="74">
        <v>1332380</v>
      </c>
      <c r="J38" s="74">
        <v>43508</v>
      </c>
      <c r="K38" s="74">
        <v>1440592</v>
      </c>
      <c r="L38" s="74">
        <v>48309</v>
      </c>
      <c r="M38" s="75">
        <v>384994</v>
      </c>
      <c r="N38" s="74">
        <v>14273</v>
      </c>
      <c r="O38" s="116">
        <v>73643</v>
      </c>
      <c r="P38" s="116">
        <v>2513</v>
      </c>
      <c r="Q38" s="116">
        <v>20821144</v>
      </c>
      <c r="R38" s="322">
        <v>703492</v>
      </c>
    </row>
    <row r="39" spans="1:18" ht="12.75">
      <c r="A39" s="76" t="s">
        <v>99</v>
      </c>
      <c r="B39" s="89">
        <v>20</v>
      </c>
      <c r="C39" s="89">
        <v>4716781</v>
      </c>
      <c r="D39" s="89">
        <v>190592</v>
      </c>
      <c r="E39" s="89">
        <v>9364321</v>
      </c>
      <c r="F39" s="89">
        <v>350817</v>
      </c>
      <c r="G39" s="89">
        <v>0</v>
      </c>
      <c r="H39" s="89">
        <v>0</v>
      </c>
      <c r="I39" s="89">
        <v>738931</v>
      </c>
      <c r="J39" s="89">
        <v>30400</v>
      </c>
      <c r="K39" s="89">
        <v>902654</v>
      </c>
      <c r="L39" s="89">
        <v>36245</v>
      </c>
      <c r="M39" s="89">
        <v>438297</v>
      </c>
      <c r="N39" s="89">
        <v>16705</v>
      </c>
      <c r="O39" s="89">
        <v>71462</v>
      </c>
      <c r="P39" s="89">
        <v>2697</v>
      </c>
      <c r="Q39" s="89">
        <v>16232446</v>
      </c>
      <c r="R39" s="301">
        <v>627456</v>
      </c>
    </row>
    <row r="40" spans="1:18" ht="12.75">
      <c r="A40" s="76" t="s">
        <v>100</v>
      </c>
      <c r="B40" s="89">
        <v>20</v>
      </c>
      <c r="C40" s="74">
        <v>5798118</v>
      </c>
      <c r="D40" s="74">
        <v>225288</v>
      </c>
      <c r="E40" s="74">
        <v>9261984</v>
      </c>
      <c r="F40" s="74">
        <v>347746</v>
      </c>
      <c r="G40" s="74">
        <v>0</v>
      </c>
      <c r="H40" s="74">
        <v>0</v>
      </c>
      <c r="I40" s="74">
        <v>961242</v>
      </c>
      <c r="J40" s="74">
        <v>38303</v>
      </c>
      <c r="K40" s="74">
        <v>1060753</v>
      </c>
      <c r="L40" s="74">
        <v>41415</v>
      </c>
      <c r="M40" s="75">
        <v>369743</v>
      </c>
      <c r="N40" s="74">
        <v>13989</v>
      </c>
      <c r="O40" s="116">
        <v>64886</v>
      </c>
      <c r="P40" s="116">
        <v>2419</v>
      </c>
      <c r="Q40" s="116">
        <v>17516726</v>
      </c>
      <c r="R40" s="322">
        <v>669162</v>
      </c>
    </row>
    <row r="41" spans="1:18" ht="12.75">
      <c r="A41" s="76" t="s">
        <v>101</v>
      </c>
      <c r="B41" s="89">
        <v>22</v>
      </c>
      <c r="C41" s="74">
        <v>4644632</v>
      </c>
      <c r="D41" s="74">
        <v>180781</v>
      </c>
      <c r="E41" s="74">
        <v>10539507</v>
      </c>
      <c r="F41" s="74">
        <v>388800</v>
      </c>
      <c r="G41" s="74">
        <v>0</v>
      </c>
      <c r="H41" s="74">
        <v>0</v>
      </c>
      <c r="I41" s="74">
        <v>701372</v>
      </c>
      <c r="J41" s="74">
        <v>27568</v>
      </c>
      <c r="K41" s="74">
        <v>845270</v>
      </c>
      <c r="L41" s="74">
        <v>32450</v>
      </c>
      <c r="M41" s="75">
        <v>463369</v>
      </c>
      <c r="N41" s="74">
        <v>16886</v>
      </c>
      <c r="O41" s="116">
        <v>90369</v>
      </c>
      <c r="P41" s="116">
        <v>3343</v>
      </c>
      <c r="Q41" s="116">
        <v>17284519</v>
      </c>
      <c r="R41" s="322">
        <v>649829</v>
      </c>
    </row>
    <row r="42" spans="1:18" s="145" customFormat="1" ht="12.75">
      <c r="A42" s="76" t="s">
        <v>102</v>
      </c>
      <c r="B42" s="94">
        <v>20</v>
      </c>
      <c r="C42" s="74">
        <v>4556984</v>
      </c>
      <c r="D42" s="74">
        <v>166974</v>
      </c>
      <c r="E42" s="74">
        <v>7929018</v>
      </c>
      <c r="F42" s="74">
        <v>272516</v>
      </c>
      <c r="G42" s="74">
        <v>0</v>
      </c>
      <c r="H42" s="74">
        <v>0</v>
      </c>
      <c r="I42" s="74">
        <v>622933</v>
      </c>
      <c r="J42" s="74">
        <v>23195</v>
      </c>
      <c r="K42" s="74">
        <v>729855</v>
      </c>
      <c r="L42" s="74">
        <v>26549</v>
      </c>
      <c r="M42" s="75">
        <v>400618</v>
      </c>
      <c r="N42" s="74">
        <v>13873</v>
      </c>
      <c r="O42" s="116">
        <v>74318</v>
      </c>
      <c r="P42" s="116">
        <v>2553</v>
      </c>
      <c r="Q42" s="116">
        <v>14313726</v>
      </c>
      <c r="R42" s="322">
        <v>505658</v>
      </c>
    </row>
    <row r="43" spans="1:18" ht="12.75">
      <c r="A43" s="76" t="s">
        <v>125</v>
      </c>
      <c r="B43" s="89">
        <v>21</v>
      </c>
      <c r="C43" s="74">
        <v>5081055</v>
      </c>
      <c r="D43" s="74">
        <v>177518</v>
      </c>
      <c r="E43" s="74">
        <v>8644137</v>
      </c>
      <c r="F43" s="74">
        <v>275430</v>
      </c>
      <c r="G43" s="74">
        <v>0</v>
      </c>
      <c r="H43" s="74">
        <v>0</v>
      </c>
      <c r="I43" s="74">
        <v>762499</v>
      </c>
      <c r="J43" s="74">
        <v>27130</v>
      </c>
      <c r="K43" s="74">
        <v>762222</v>
      </c>
      <c r="L43" s="74">
        <v>26517</v>
      </c>
      <c r="M43" s="75">
        <v>428237</v>
      </c>
      <c r="N43" s="74">
        <v>13791</v>
      </c>
      <c r="O43" s="116">
        <v>79316</v>
      </c>
      <c r="P43" s="116">
        <v>2560</v>
      </c>
      <c r="Q43" s="116">
        <v>15757466</v>
      </c>
      <c r="R43" s="322">
        <v>522946</v>
      </c>
    </row>
    <row r="44" spans="1:18" ht="12.75">
      <c r="A44" s="76" t="s">
        <v>103</v>
      </c>
      <c r="B44" s="89">
        <v>22</v>
      </c>
      <c r="C44" s="74">
        <v>5250973</v>
      </c>
      <c r="D44" s="74">
        <v>173334</v>
      </c>
      <c r="E44" s="74">
        <v>7530310</v>
      </c>
      <c r="F44" s="74">
        <v>229182</v>
      </c>
      <c r="G44" s="74">
        <v>0</v>
      </c>
      <c r="H44" s="74">
        <v>0</v>
      </c>
      <c r="I44" s="74">
        <v>807014</v>
      </c>
      <c r="J44" s="74">
        <v>27276</v>
      </c>
      <c r="K44" s="74">
        <v>789241</v>
      </c>
      <c r="L44" s="74">
        <v>25830</v>
      </c>
      <c r="M44" s="75">
        <v>358753</v>
      </c>
      <c r="N44" s="74">
        <v>11273</v>
      </c>
      <c r="O44" s="116">
        <v>87767</v>
      </c>
      <c r="P44" s="116">
        <v>2772</v>
      </c>
      <c r="Q44" s="116">
        <v>14824058</v>
      </c>
      <c r="R44" s="322">
        <v>469666</v>
      </c>
    </row>
    <row r="45" spans="1:18" ht="12.75">
      <c r="A45" s="76" t="s">
        <v>104</v>
      </c>
      <c r="B45" s="89">
        <v>21</v>
      </c>
      <c r="C45" s="74">
        <v>6103483</v>
      </c>
      <c r="D45" s="74">
        <v>186758</v>
      </c>
      <c r="E45" s="74">
        <v>5614044</v>
      </c>
      <c r="F45" s="74">
        <v>222538</v>
      </c>
      <c r="G45" s="74">
        <v>0</v>
      </c>
      <c r="H45" s="74">
        <v>0</v>
      </c>
      <c r="I45" s="74">
        <v>898796</v>
      </c>
      <c r="J45" s="74">
        <v>28378</v>
      </c>
      <c r="K45" s="74">
        <v>851659</v>
      </c>
      <c r="L45" s="74">
        <v>26334</v>
      </c>
      <c r="M45" s="75">
        <v>247562</v>
      </c>
      <c r="N45" s="74">
        <v>10279</v>
      </c>
      <c r="O45" s="116">
        <v>69314</v>
      </c>
      <c r="P45" s="116">
        <v>2968</v>
      </c>
      <c r="Q45" s="116">
        <v>13784858</v>
      </c>
      <c r="R45" s="322">
        <v>477255</v>
      </c>
    </row>
    <row r="46" spans="1:18" ht="12.75">
      <c r="A46" s="76" t="s">
        <v>126</v>
      </c>
      <c r="B46" s="89">
        <v>23</v>
      </c>
      <c r="C46" s="74">
        <v>8437382</v>
      </c>
      <c r="D46" s="74">
        <v>243571</v>
      </c>
      <c r="E46" s="74">
        <v>6241247</v>
      </c>
      <c r="F46" s="74">
        <v>243954</v>
      </c>
      <c r="G46" s="74">
        <v>0</v>
      </c>
      <c r="H46" s="74">
        <v>0</v>
      </c>
      <c r="I46" s="74">
        <v>1118170</v>
      </c>
      <c r="J46" s="74">
        <v>34158</v>
      </c>
      <c r="K46" s="74">
        <v>793228</v>
      </c>
      <c r="L46" s="74">
        <v>23814</v>
      </c>
      <c r="M46" s="75">
        <v>206960</v>
      </c>
      <c r="N46" s="74">
        <v>8767</v>
      </c>
      <c r="O46" s="116">
        <v>57527</v>
      </c>
      <c r="P46" s="116">
        <v>2541</v>
      </c>
      <c r="Q46" s="116">
        <v>16854514</v>
      </c>
      <c r="R46" s="322">
        <v>556804</v>
      </c>
    </row>
    <row r="47" spans="1:18" ht="12.75">
      <c r="A47" s="76" t="s">
        <v>105</v>
      </c>
      <c r="B47" s="75">
        <v>22</v>
      </c>
      <c r="C47" s="74">
        <v>7666525</v>
      </c>
      <c r="D47" s="74">
        <v>257328</v>
      </c>
      <c r="E47" s="74">
        <v>9082184</v>
      </c>
      <c r="F47" s="74">
        <v>409403</v>
      </c>
      <c r="G47" s="74">
        <v>0</v>
      </c>
      <c r="H47" s="74">
        <v>0</v>
      </c>
      <c r="I47" s="74">
        <v>929908</v>
      </c>
      <c r="J47" s="74">
        <v>33096</v>
      </c>
      <c r="K47" s="74">
        <v>725769</v>
      </c>
      <c r="L47" s="74">
        <v>25694</v>
      </c>
      <c r="M47" s="75">
        <v>317774</v>
      </c>
      <c r="N47" s="74">
        <v>14910</v>
      </c>
      <c r="O47" s="116">
        <v>41904</v>
      </c>
      <c r="P47" s="116">
        <v>1971</v>
      </c>
      <c r="Q47" s="116">
        <v>18764064</v>
      </c>
      <c r="R47" s="322">
        <v>742401</v>
      </c>
    </row>
    <row r="48" spans="1:18" ht="12.75">
      <c r="A48" s="76" t="s">
        <v>106</v>
      </c>
      <c r="B48" s="75">
        <v>18</v>
      </c>
      <c r="C48" s="74">
        <v>5847035</v>
      </c>
      <c r="D48" s="74">
        <v>204238</v>
      </c>
      <c r="E48" s="74">
        <v>10021529</v>
      </c>
      <c r="F48" s="74">
        <v>460555</v>
      </c>
      <c r="G48" s="74">
        <v>0</v>
      </c>
      <c r="H48" s="74">
        <v>0</v>
      </c>
      <c r="I48" s="74">
        <v>773632</v>
      </c>
      <c r="J48" s="74">
        <v>27524</v>
      </c>
      <c r="K48" s="74">
        <v>715472</v>
      </c>
      <c r="L48" s="74">
        <v>24897</v>
      </c>
      <c r="M48" s="75">
        <v>393306</v>
      </c>
      <c r="N48" s="74">
        <v>17627</v>
      </c>
      <c r="O48" s="116">
        <v>67179</v>
      </c>
      <c r="P48" s="116">
        <v>2998</v>
      </c>
      <c r="Q48" s="116">
        <v>17818153</v>
      </c>
      <c r="R48" s="322">
        <v>737839</v>
      </c>
    </row>
    <row r="49" spans="1:18" ht="12.75">
      <c r="A49" s="76"/>
      <c r="B49" s="75"/>
      <c r="C49" s="74"/>
      <c r="D49" s="74"/>
      <c r="E49" s="74"/>
      <c r="F49" s="74"/>
      <c r="G49" s="74"/>
      <c r="H49" s="74"/>
      <c r="I49" s="74"/>
      <c r="J49" s="74"/>
      <c r="K49" s="74"/>
      <c r="L49" s="74"/>
      <c r="M49" s="75"/>
      <c r="N49" s="74"/>
      <c r="O49" s="116"/>
      <c r="P49" s="116"/>
      <c r="Q49" s="116"/>
      <c r="R49" s="322"/>
    </row>
    <row r="50" spans="1:18" s="145" customFormat="1" ht="12.75">
      <c r="A50" s="91" t="s">
        <v>45</v>
      </c>
      <c r="B50" s="74">
        <v>251</v>
      </c>
      <c r="C50" s="74">
        <v>58537886</v>
      </c>
      <c r="D50" s="74">
        <v>1513791</v>
      </c>
      <c r="E50" s="74">
        <v>80905493</v>
      </c>
      <c r="F50" s="74">
        <v>2791721</v>
      </c>
      <c r="G50" s="74">
        <v>0</v>
      </c>
      <c r="H50" s="74">
        <v>0</v>
      </c>
      <c r="I50" s="74">
        <v>6413467</v>
      </c>
      <c r="J50" s="74">
        <v>168632</v>
      </c>
      <c r="K50" s="74">
        <v>6521649</v>
      </c>
      <c r="L50" s="74">
        <v>169837</v>
      </c>
      <c r="M50" s="75">
        <v>4165996</v>
      </c>
      <c r="N50" s="74">
        <v>143752</v>
      </c>
      <c r="O50" s="113">
        <v>1074780</v>
      </c>
      <c r="P50" s="113">
        <v>365178</v>
      </c>
      <c r="Q50" s="116">
        <v>157619271</v>
      </c>
      <c r="R50" s="322">
        <v>4824250</v>
      </c>
    </row>
    <row r="51" spans="1:18" s="145" customFormat="1" ht="12.75">
      <c r="A51" s="91" t="s">
        <v>46</v>
      </c>
      <c r="B51" s="74">
        <v>255</v>
      </c>
      <c r="C51" s="74">
        <v>21635449</v>
      </c>
      <c r="D51" s="74">
        <v>772174</v>
      </c>
      <c r="E51" s="74">
        <v>47043066</v>
      </c>
      <c r="F51" s="74">
        <v>1484067</v>
      </c>
      <c r="G51" s="74">
        <v>0</v>
      </c>
      <c r="H51" s="74">
        <v>0</v>
      </c>
      <c r="I51" s="74">
        <v>1870647</v>
      </c>
      <c r="J51" s="74">
        <v>69373</v>
      </c>
      <c r="K51" s="74">
        <v>1422911</v>
      </c>
      <c r="L51" s="74">
        <v>52581</v>
      </c>
      <c r="M51" s="75">
        <v>3946979</v>
      </c>
      <c r="N51" s="74">
        <v>132066</v>
      </c>
      <c r="O51" s="145">
        <v>1098133</v>
      </c>
      <c r="P51" s="145">
        <v>36792</v>
      </c>
      <c r="Q51" s="116">
        <v>77017185</v>
      </c>
      <c r="R51" s="322">
        <v>2547053</v>
      </c>
    </row>
    <row r="52" spans="1:18" s="145" customFormat="1" ht="15.75" customHeight="1">
      <c r="A52" s="126" t="s">
        <v>47</v>
      </c>
      <c r="B52" s="41">
        <v>254</v>
      </c>
      <c r="C52" s="41">
        <v>17192274</v>
      </c>
      <c r="D52" s="41">
        <v>554463</v>
      </c>
      <c r="E52" s="41">
        <v>32485160</v>
      </c>
      <c r="F52" s="41">
        <v>1305949</v>
      </c>
      <c r="G52" s="41">
        <v>1013</v>
      </c>
      <c r="H52" s="41">
        <v>20</v>
      </c>
      <c r="I52" s="41">
        <v>1043894</v>
      </c>
      <c r="J52" s="41">
        <v>31801</v>
      </c>
      <c r="K52" s="41">
        <v>688520</v>
      </c>
      <c r="L52" s="41">
        <v>21022</v>
      </c>
      <c r="M52" s="41">
        <v>4248149</v>
      </c>
      <c r="N52" s="41">
        <v>168174</v>
      </c>
      <c r="O52" s="145">
        <v>1334922</v>
      </c>
      <c r="P52" s="145">
        <v>49038</v>
      </c>
      <c r="Q52" s="324">
        <v>56886776</v>
      </c>
      <c r="R52" s="325">
        <v>2130649</v>
      </c>
    </row>
    <row r="53" spans="1:18" s="145" customFormat="1" ht="12.75" customHeight="1">
      <c r="A53" s="126" t="s">
        <v>48</v>
      </c>
      <c r="B53" s="41">
        <v>251</v>
      </c>
      <c r="C53" s="41">
        <v>2126763</v>
      </c>
      <c r="D53" s="41">
        <v>43952</v>
      </c>
      <c r="E53" s="41">
        <v>10675786</v>
      </c>
      <c r="F53" s="41">
        <v>286532</v>
      </c>
      <c r="G53" s="41" t="s">
        <v>23</v>
      </c>
      <c r="H53" s="41" t="s">
        <v>23</v>
      </c>
      <c r="I53" s="41">
        <v>269721</v>
      </c>
      <c r="J53" s="41">
        <v>5671</v>
      </c>
      <c r="K53" s="41">
        <v>172520</v>
      </c>
      <c r="L53" s="41">
        <v>3577</v>
      </c>
      <c r="M53" s="41">
        <v>2456501</v>
      </c>
      <c r="N53" s="41">
        <v>69644</v>
      </c>
      <c r="O53" s="89">
        <v>1066561</v>
      </c>
      <c r="P53" s="89">
        <v>30489</v>
      </c>
      <c r="Q53" s="89">
        <v>16768909</v>
      </c>
      <c r="R53" s="291">
        <v>139855</v>
      </c>
    </row>
    <row r="54" spans="1:18" s="145" customFormat="1" ht="12.75">
      <c r="A54" s="145" t="s">
        <v>49</v>
      </c>
      <c r="B54" s="13">
        <v>247</v>
      </c>
      <c r="C54" s="13">
        <v>1025588</v>
      </c>
      <c r="D54" s="74">
        <v>21482</v>
      </c>
      <c r="E54" s="13">
        <v>1957856</v>
      </c>
      <c r="F54" s="13">
        <v>51516</v>
      </c>
      <c r="G54" s="41" t="s">
        <v>23</v>
      </c>
      <c r="H54" s="41" t="s">
        <v>23</v>
      </c>
      <c r="I54" s="13">
        <v>113974</v>
      </c>
      <c r="J54" s="13">
        <v>2466</v>
      </c>
      <c r="K54" s="13">
        <v>61926</v>
      </c>
      <c r="L54" s="13">
        <v>1300</v>
      </c>
      <c r="M54" s="89">
        <v>768159</v>
      </c>
      <c r="N54" s="13">
        <v>18780</v>
      </c>
      <c r="O54" s="13">
        <v>269370</v>
      </c>
      <c r="P54" s="13">
        <v>6383</v>
      </c>
      <c r="Q54" s="89">
        <v>4196873</v>
      </c>
      <c r="R54" s="305">
        <v>101925</v>
      </c>
    </row>
    <row r="55" spans="1:18" s="145" customFormat="1" ht="12.75">
      <c r="A55" s="145" t="s">
        <v>299</v>
      </c>
      <c r="B55" s="13">
        <v>211</v>
      </c>
      <c r="C55" s="13">
        <v>90580</v>
      </c>
      <c r="D55" s="74">
        <v>2365</v>
      </c>
      <c r="E55" s="41" t="s">
        <v>23</v>
      </c>
      <c r="F55" s="41" t="s">
        <v>23</v>
      </c>
      <c r="G55" s="41" t="s">
        <v>23</v>
      </c>
      <c r="H55" s="41" t="s">
        <v>23</v>
      </c>
      <c r="I55" s="41" t="s">
        <v>23</v>
      </c>
      <c r="J55" s="41" t="s">
        <v>23</v>
      </c>
      <c r="K55" s="41" t="s">
        <v>23</v>
      </c>
      <c r="L55" s="41" t="s">
        <v>23</v>
      </c>
      <c r="M55" s="41" t="s">
        <v>23</v>
      </c>
      <c r="N55" s="41" t="s">
        <v>23</v>
      </c>
      <c r="O55" s="41" t="s">
        <v>23</v>
      </c>
      <c r="P55" s="41" t="s">
        <v>23</v>
      </c>
      <c r="Q55" s="89">
        <v>90580</v>
      </c>
      <c r="R55" s="291">
        <v>2365</v>
      </c>
    </row>
    <row r="56" spans="1:18" s="145" customFormat="1" ht="12.75">
      <c r="A56" s="4"/>
      <c r="B56" s="30"/>
      <c r="C56" s="30"/>
      <c r="D56" s="30"/>
      <c r="E56" s="30"/>
      <c r="F56" s="30"/>
      <c r="G56" s="30"/>
      <c r="H56" s="30"/>
      <c r="I56" s="30"/>
      <c r="J56" s="30"/>
      <c r="K56" s="30"/>
      <c r="L56" s="30"/>
      <c r="M56" s="31"/>
      <c r="N56" s="30"/>
      <c r="O56" s="5"/>
      <c r="P56" s="5"/>
      <c r="Q56" s="5"/>
      <c r="R56" s="270"/>
    </row>
    <row r="57" spans="1:18" s="145" customFormat="1" ht="12.75">
      <c r="A57" s="49" t="s">
        <v>300</v>
      </c>
      <c r="B57" s="32"/>
      <c r="C57" s="32"/>
      <c r="D57" s="32"/>
      <c r="E57" s="32"/>
      <c r="F57" s="32"/>
      <c r="G57" s="32"/>
      <c r="H57" s="32"/>
      <c r="I57" s="32"/>
      <c r="J57" s="49" t="s">
        <v>301</v>
      </c>
      <c r="K57" s="32"/>
      <c r="L57" s="32"/>
      <c r="M57" s="41"/>
      <c r="N57" s="32"/>
      <c r="O57" s="49"/>
      <c r="P57" s="49"/>
      <c r="Q57" s="49"/>
      <c r="R57" s="269"/>
    </row>
    <row r="58" spans="1:18" s="145" customFormat="1" ht="12.75">
      <c r="A58" s="119" t="s">
        <v>302</v>
      </c>
      <c r="B58" s="34"/>
      <c r="C58" s="11"/>
      <c r="D58" s="34"/>
      <c r="E58" s="34"/>
      <c r="F58" s="34"/>
      <c r="G58" s="34"/>
      <c r="H58" s="34"/>
      <c r="I58" s="34"/>
      <c r="J58" s="5" t="s">
        <v>303</v>
      </c>
      <c r="K58" s="34"/>
      <c r="L58" s="34"/>
      <c r="M58" s="31"/>
      <c r="N58" s="34"/>
      <c r="O58" s="5"/>
      <c r="P58" s="5"/>
      <c r="Q58" s="5"/>
      <c r="R58" s="270"/>
    </row>
    <row r="59" spans="1:14" ht="12.75">
      <c r="A59" s="229"/>
      <c r="B59" s="25"/>
      <c r="C59" s="2"/>
      <c r="D59" s="25"/>
      <c r="E59" s="25"/>
      <c r="F59" s="25"/>
      <c r="G59" s="25"/>
      <c r="H59" s="25"/>
      <c r="I59" s="25"/>
      <c r="J59" s="2"/>
      <c r="K59" s="25"/>
      <c r="L59" s="25"/>
      <c r="M59" s="19"/>
      <c r="N59" s="25"/>
    </row>
    <row r="60" spans="1:14" ht="12.75">
      <c r="A60" s="603" t="s">
        <v>631</v>
      </c>
      <c r="B60" s="25"/>
      <c r="C60" s="2"/>
      <c r="D60" s="25"/>
      <c r="E60" s="25"/>
      <c r="F60" s="25"/>
      <c r="G60" s="25"/>
      <c r="H60" s="25"/>
      <c r="I60" s="25"/>
      <c r="J60" s="2"/>
      <c r="K60" s="25"/>
      <c r="L60" s="25"/>
      <c r="M60" s="19"/>
      <c r="N60" s="25"/>
    </row>
  </sheetData>
  <mergeCells count="16">
    <mergeCell ref="G5:H5"/>
    <mergeCell ref="M5:N5"/>
    <mergeCell ref="G4:H4"/>
    <mergeCell ref="I4:J4"/>
    <mergeCell ref="I5:J5"/>
    <mergeCell ref="C4:D4"/>
    <mergeCell ref="E4:F4"/>
    <mergeCell ref="C5:D5"/>
    <mergeCell ref="E5:F5"/>
    <mergeCell ref="J3:K3"/>
    <mergeCell ref="N3:O3"/>
    <mergeCell ref="K4:L4"/>
    <mergeCell ref="K5:L5"/>
    <mergeCell ref="M4:N4"/>
    <mergeCell ref="O4:P4"/>
    <mergeCell ref="O5:P5"/>
  </mergeCells>
  <hyperlinks>
    <hyperlink ref="F2" location="'Options time series-NSE '!A1" display="Nifty Futures"/>
    <hyperlink ref="F54" location="'Options time series-NSE '!A1" display="Stock Futures"/>
    <hyperlink ref="J1" location="Index!A1" display="Index!A1"/>
    <hyperlink ref="A60" location="Index!A1" display="Index!A1"/>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P50"/>
  <sheetViews>
    <sheetView workbookViewId="0" topLeftCell="A1">
      <selection activeCell="F25" sqref="F25"/>
    </sheetView>
  </sheetViews>
  <sheetFormatPr defaultColWidth="9.140625" defaultRowHeight="12.75"/>
  <cols>
    <col min="1" max="1" width="20.7109375" style="0" customWidth="1"/>
    <col min="3" max="6" width="10.140625" style="0" customWidth="1"/>
    <col min="7" max="13" width="10.421875" style="0" customWidth="1"/>
  </cols>
  <sheetData>
    <row r="1" ht="12.75">
      <c r="J1" s="603" t="s">
        <v>631</v>
      </c>
    </row>
    <row r="2" spans="1:14" ht="12.75">
      <c r="A2" s="26" t="s">
        <v>304</v>
      </c>
      <c r="B2" s="2"/>
      <c r="C2" s="2"/>
      <c r="D2" s="2"/>
      <c r="E2" s="2"/>
      <c r="F2" s="2"/>
      <c r="G2" s="2"/>
      <c r="H2" s="2"/>
      <c r="I2" s="2"/>
      <c r="J2" s="2"/>
      <c r="K2" s="2"/>
      <c r="L2" s="2"/>
      <c r="M2" s="3"/>
      <c r="N2" s="2"/>
    </row>
    <row r="3" spans="1:14" ht="12.75">
      <c r="A3" s="4"/>
      <c r="B3" s="30"/>
      <c r="C3" s="30"/>
      <c r="D3" s="30"/>
      <c r="E3" s="30"/>
      <c r="F3" s="30"/>
      <c r="G3" s="30"/>
      <c r="H3" s="30"/>
      <c r="I3" s="30"/>
      <c r="J3" s="30"/>
      <c r="K3" s="30"/>
      <c r="L3" s="30"/>
      <c r="M3" s="31"/>
      <c r="N3" s="25"/>
    </row>
    <row r="4" spans="1:14" ht="12.75">
      <c r="A4" t="s">
        <v>155</v>
      </c>
      <c r="B4" s="3" t="s">
        <v>11</v>
      </c>
      <c r="C4" s="106" t="s">
        <v>305</v>
      </c>
      <c r="D4" s="106"/>
      <c r="E4" s="586" t="s">
        <v>306</v>
      </c>
      <c r="F4" s="586"/>
      <c r="G4" s="106" t="s">
        <v>290</v>
      </c>
      <c r="H4" s="106"/>
      <c r="I4" s="106" t="s">
        <v>292</v>
      </c>
      <c r="J4" s="106"/>
      <c r="K4" s="106" t="s">
        <v>74</v>
      </c>
      <c r="L4" s="106"/>
      <c r="M4" s="300"/>
      <c r="N4" s="2"/>
    </row>
    <row r="5" spans="1:14" ht="12.75">
      <c r="A5" s="7"/>
      <c r="B5" s="3" t="s">
        <v>163</v>
      </c>
      <c r="C5" s="545" t="s">
        <v>557</v>
      </c>
      <c r="D5" s="545"/>
      <c r="E5" s="545" t="s">
        <v>557</v>
      </c>
      <c r="F5" s="545"/>
      <c r="G5" s="545" t="s">
        <v>557</v>
      </c>
      <c r="H5" s="545"/>
      <c r="I5" s="545" t="s">
        <v>557</v>
      </c>
      <c r="J5" s="545"/>
      <c r="K5" s="545" t="s">
        <v>557</v>
      </c>
      <c r="L5" s="545"/>
      <c r="M5" s="306" t="s">
        <v>558</v>
      </c>
      <c r="N5" s="25"/>
    </row>
    <row r="6" spans="2:14" ht="12.75">
      <c r="B6" s="3" t="s">
        <v>176</v>
      </c>
      <c r="C6" s="3" t="s">
        <v>296</v>
      </c>
      <c r="D6" s="3" t="s">
        <v>297</v>
      </c>
      <c r="E6" s="3" t="s">
        <v>296</v>
      </c>
      <c r="F6" s="3" t="s">
        <v>297</v>
      </c>
      <c r="G6" s="3" t="s">
        <v>296</v>
      </c>
      <c r="H6" s="3" t="s">
        <v>297</v>
      </c>
      <c r="I6" s="3" t="s">
        <v>296</v>
      </c>
      <c r="J6" s="3" t="s">
        <v>297</v>
      </c>
      <c r="K6" s="3" t="s">
        <v>296</v>
      </c>
      <c r="L6" s="3" t="s">
        <v>158</v>
      </c>
      <c r="M6" s="301" t="s">
        <v>307</v>
      </c>
      <c r="N6" s="3"/>
    </row>
    <row r="7" spans="2:14" ht="12.75">
      <c r="B7" s="2"/>
      <c r="C7" s="3" t="s">
        <v>298</v>
      </c>
      <c r="D7" s="3" t="s">
        <v>308</v>
      </c>
      <c r="E7" s="3" t="s">
        <v>298</v>
      </c>
      <c r="F7" s="3" t="s">
        <v>308</v>
      </c>
      <c r="G7" s="3" t="s">
        <v>298</v>
      </c>
      <c r="H7" s="3" t="s">
        <v>308</v>
      </c>
      <c r="I7" s="3" t="s">
        <v>298</v>
      </c>
      <c r="J7" s="3" t="s">
        <v>308</v>
      </c>
      <c r="K7" s="3" t="s">
        <v>298</v>
      </c>
      <c r="L7" s="3" t="s">
        <v>167</v>
      </c>
      <c r="M7" s="301" t="s">
        <v>168</v>
      </c>
      <c r="N7" s="3"/>
    </row>
    <row r="8" spans="2:14" ht="12.75">
      <c r="B8" s="2"/>
      <c r="C8" s="3"/>
      <c r="D8" s="3" t="s">
        <v>298</v>
      </c>
      <c r="E8" s="3"/>
      <c r="F8" s="3" t="s">
        <v>298</v>
      </c>
      <c r="G8" s="3"/>
      <c r="H8" s="3" t="s">
        <v>298</v>
      </c>
      <c r="I8" s="3"/>
      <c r="J8" s="3" t="s">
        <v>298</v>
      </c>
      <c r="K8" s="3"/>
      <c r="L8" s="3"/>
      <c r="M8" s="301" t="s">
        <v>158</v>
      </c>
      <c r="N8" s="3"/>
    </row>
    <row r="9" spans="2:14" ht="12.75">
      <c r="B9" s="3"/>
      <c r="C9" s="3"/>
      <c r="D9" s="3" t="s">
        <v>167</v>
      </c>
      <c r="E9" s="3"/>
      <c r="F9" s="3" t="s">
        <v>167</v>
      </c>
      <c r="G9" s="3"/>
      <c r="H9" s="3" t="s">
        <v>167</v>
      </c>
      <c r="I9" s="3"/>
      <c r="J9" s="3" t="s">
        <v>167</v>
      </c>
      <c r="K9" s="3"/>
      <c r="M9" s="301" t="s">
        <v>167</v>
      </c>
      <c r="N9" s="3"/>
    </row>
    <row r="10" spans="1:16" ht="12.75">
      <c r="A10" s="5"/>
      <c r="B10" s="71"/>
      <c r="C10" s="71"/>
      <c r="D10" s="71"/>
      <c r="E10" s="71"/>
      <c r="F10" s="2"/>
      <c r="G10" s="71"/>
      <c r="H10" s="71"/>
      <c r="I10" s="71"/>
      <c r="J10" s="71"/>
      <c r="K10" s="71"/>
      <c r="L10" s="71"/>
      <c r="M10" s="302"/>
      <c r="N10" s="108"/>
      <c r="O10" s="69"/>
      <c r="P10" s="69"/>
    </row>
    <row r="11" spans="1:16" ht="12.75">
      <c r="A11" s="47" t="s">
        <v>53</v>
      </c>
      <c r="B11" s="72">
        <v>2</v>
      </c>
      <c r="C11" s="72">
        <v>3</v>
      </c>
      <c r="D11" s="72">
        <v>4</v>
      </c>
      <c r="E11" s="72">
        <v>5</v>
      </c>
      <c r="F11" s="72">
        <v>6</v>
      </c>
      <c r="G11" s="72">
        <v>7</v>
      </c>
      <c r="H11" s="72">
        <v>8</v>
      </c>
      <c r="I11" s="72">
        <v>9</v>
      </c>
      <c r="J11" s="72">
        <v>10</v>
      </c>
      <c r="K11" s="72">
        <v>11</v>
      </c>
      <c r="L11" s="72">
        <v>12</v>
      </c>
      <c r="M11" s="326">
        <v>13</v>
      </c>
      <c r="N11" s="21"/>
      <c r="O11" s="69"/>
      <c r="P11" s="69"/>
    </row>
    <row r="12" spans="1:16" s="26" customFormat="1" ht="12.75">
      <c r="A12" s="22" t="s">
        <v>491</v>
      </c>
      <c r="B12" s="80">
        <v>204</v>
      </c>
      <c r="C12" s="80">
        <v>514167</v>
      </c>
      <c r="D12" s="80">
        <v>12257</v>
      </c>
      <c r="E12" s="80">
        <f aca="true" t="shared" si="0" ref="E12:J12">SUM(E14:E22)</f>
        <v>0</v>
      </c>
      <c r="F12" s="80">
        <f t="shared" si="0"/>
        <v>0</v>
      </c>
      <c r="G12" s="80">
        <f t="shared" si="0"/>
        <v>0</v>
      </c>
      <c r="H12" s="80">
        <f t="shared" si="0"/>
        <v>0</v>
      </c>
      <c r="I12" s="80">
        <f t="shared" si="0"/>
        <v>300</v>
      </c>
      <c r="J12" s="80">
        <f t="shared" si="0"/>
        <v>2</v>
      </c>
      <c r="K12" s="80">
        <v>514840</v>
      </c>
      <c r="L12" s="80">
        <v>12258</v>
      </c>
      <c r="M12" s="527">
        <f>(L12/B12)</f>
        <v>60.088235294117645</v>
      </c>
      <c r="N12" s="460"/>
      <c r="O12" s="118"/>
      <c r="P12" s="118"/>
    </row>
    <row r="13" spans="1:16" s="26" customFormat="1" ht="12.75">
      <c r="A13" s="54" t="s">
        <v>604</v>
      </c>
      <c r="B13" s="74">
        <v>20</v>
      </c>
      <c r="C13" s="74">
        <v>844</v>
      </c>
      <c r="D13" s="74">
        <v>12</v>
      </c>
      <c r="E13" s="74">
        <v>0</v>
      </c>
      <c r="F13" s="74">
        <v>0</v>
      </c>
      <c r="G13" s="74">
        <v>0</v>
      </c>
      <c r="H13" s="74">
        <v>0</v>
      </c>
      <c r="I13" s="74">
        <v>0</v>
      </c>
      <c r="J13" s="74">
        <v>0</v>
      </c>
      <c r="K13" s="74">
        <v>844</v>
      </c>
      <c r="L13" s="74">
        <v>12</v>
      </c>
      <c r="M13" s="364">
        <f>(L13/B13)</f>
        <v>0.6</v>
      </c>
      <c r="N13" s="460"/>
      <c r="O13" s="118"/>
      <c r="P13" s="118"/>
    </row>
    <row r="14" spans="1:16" s="59" customFormat="1" ht="12.75">
      <c r="A14" s="54" t="s">
        <v>592</v>
      </c>
      <c r="B14" s="74">
        <v>21</v>
      </c>
      <c r="C14" s="74">
        <v>2131</v>
      </c>
      <c r="D14" s="74">
        <v>30</v>
      </c>
      <c r="E14" s="74">
        <v>0</v>
      </c>
      <c r="F14" s="74">
        <v>0</v>
      </c>
      <c r="G14" s="74">
        <v>0</v>
      </c>
      <c r="H14" s="74">
        <v>0</v>
      </c>
      <c r="I14" s="74">
        <v>0</v>
      </c>
      <c r="J14" s="74">
        <v>0</v>
      </c>
      <c r="K14" s="74">
        <v>2131</v>
      </c>
      <c r="L14" s="74">
        <v>30</v>
      </c>
      <c r="M14" s="364">
        <f>(L14/B14)</f>
        <v>1.4285714285714286</v>
      </c>
      <c r="N14" s="21"/>
      <c r="O14" s="77"/>
      <c r="P14" s="77"/>
    </row>
    <row r="15" spans="1:14" s="59" customFormat="1" ht="12.75">
      <c r="A15" s="145" t="s">
        <v>586</v>
      </c>
      <c r="B15" s="74">
        <v>18</v>
      </c>
      <c r="C15" s="74">
        <v>3387</v>
      </c>
      <c r="D15" s="74">
        <v>49</v>
      </c>
      <c r="E15" s="74">
        <v>0</v>
      </c>
      <c r="F15" s="74">
        <v>0</v>
      </c>
      <c r="G15" s="74">
        <v>0</v>
      </c>
      <c r="H15" s="74">
        <v>0</v>
      </c>
      <c r="I15" s="74">
        <v>0</v>
      </c>
      <c r="J15" s="74">
        <v>0</v>
      </c>
      <c r="K15" s="74">
        <v>3387</v>
      </c>
      <c r="L15" s="74">
        <v>49</v>
      </c>
      <c r="M15" s="364">
        <v>2.7222222222222223</v>
      </c>
      <c r="N15" s="21"/>
    </row>
    <row r="16" spans="1:14" s="69" customFormat="1" ht="12.75">
      <c r="A16" s="82" t="s">
        <v>577</v>
      </c>
      <c r="B16" s="74">
        <v>20</v>
      </c>
      <c r="C16" s="74">
        <v>11690</v>
      </c>
      <c r="D16" s="74">
        <v>182</v>
      </c>
      <c r="E16" s="74">
        <v>0</v>
      </c>
      <c r="F16" s="74">
        <v>0</v>
      </c>
      <c r="G16" s="74">
        <v>0</v>
      </c>
      <c r="H16" s="74">
        <v>0</v>
      </c>
      <c r="I16" s="74">
        <v>16</v>
      </c>
      <c r="J16" s="74">
        <v>0</v>
      </c>
      <c r="K16" s="74">
        <v>11706</v>
      </c>
      <c r="L16" s="74">
        <v>183</v>
      </c>
      <c r="M16" s="364">
        <v>9.15</v>
      </c>
      <c r="N16" s="21"/>
    </row>
    <row r="17" spans="1:14" s="77" customFormat="1" ht="12.75">
      <c r="A17" s="82" t="s">
        <v>569</v>
      </c>
      <c r="B17" s="74">
        <v>21</v>
      </c>
      <c r="C17" s="74">
        <v>17476</v>
      </c>
      <c r="D17" s="74">
        <v>370</v>
      </c>
      <c r="E17" s="74">
        <v>0</v>
      </c>
      <c r="F17" s="74">
        <v>0</v>
      </c>
      <c r="G17" s="74">
        <v>0</v>
      </c>
      <c r="H17" s="74">
        <v>0</v>
      </c>
      <c r="I17" s="74">
        <v>26</v>
      </c>
      <c r="J17" s="74">
        <v>0</v>
      </c>
      <c r="K17" s="74">
        <v>17502</v>
      </c>
      <c r="L17" s="74">
        <v>371</v>
      </c>
      <c r="M17" s="364">
        <v>17.666666666666668</v>
      </c>
      <c r="N17" s="108"/>
    </row>
    <row r="18" spans="1:14" s="77" customFormat="1" ht="12.75">
      <c r="A18" s="76" t="s">
        <v>560</v>
      </c>
      <c r="B18" s="74">
        <v>20</v>
      </c>
      <c r="C18" s="74">
        <v>16725</v>
      </c>
      <c r="D18" s="74">
        <v>372</v>
      </c>
      <c r="E18" s="74">
        <v>0</v>
      </c>
      <c r="F18" s="74">
        <v>0</v>
      </c>
      <c r="G18" s="74">
        <v>0</v>
      </c>
      <c r="H18" s="74">
        <v>0</v>
      </c>
      <c r="I18" s="74">
        <v>28</v>
      </c>
      <c r="J18" s="74">
        <v>0</v>
      </c>
      <c r="K18" s="74">
        <v>16753</v>
      </c>
      <c r="L18" s="74">
        <v>373</v>
      </c>
      <c r="M18" s="364">
        <v>18.65</v>
      </c>
      <c r="N18" s="108"/>
    </row>
    <row r="19" spans="1:14" s="77" customFormat="1" ht="12.75">
      <c r="A19" s="54" t="s">
        <v>553</v>
      </c>
      <c r="B19" s="74">
        <v>23</v>
      </c>
      <c r="C19" s="74">
        <v>37754</v>
      </c>
      <c r="D19" s="74">
        <v>765</v>
      </c>
      <c r="E19" s="74">
        <v>0</v>
      </c>
      <c r="F19" s="74">
        <v>0</v>
      </c>
      <c r="G19" s="74">
        <v>0</v>
      </c>
      <c r="H19" s="74">
        <v>0</v>
      </c>
      <c r="I19" s="74">
        <v>48</v>
      </c>
      <c r="J19" s="74">
        <v>0</v>
      </c>
      <c r="K19" s="74">
        <v>37802</v>
      </c>
      <c r="L19" s="74">
        <v>766</v>
      </c>
      <c r="M19" s="364">
        <v>33.30434782608695</v>
      </c>
      <c r="N19" s="108"/>
    </row>
    <row r="20" spans="1:14" ht="12.75">
      <c r="A20" s="54" t="s">
        <v>552</v>
      </c>
      <c r="B20" s="74">
        <v>21</v>
      </c>
      <c r="C20" s="74">
        <v>59901</v>
      </c>
      <c r="D20" s="74">
        <v>1359</v>
      </c>
      <c r="E20" s="74">
        <v>0</v>
      </c>
      <c r="F20" s="74">
        <v>0</v>
      </c>
      <c r="G20" s="74">
        <v>0</v>
      </c>
      <c r="H20" s="74">
        <v>0</v>
      </c>
      <c r="I20" s="74">
        <v>61</v>
      </c>
      <c r="J20" s="74">
        <v>0</v>
      </c>
      <c r="K20" s="74">
        <v>59962</v>
      </c>
      <c r="L20" s="74">
        <v>1360</v>
      </c>
      <c r="M20" s="364">
        <v>64.76190476190476</v>
      </c>
      <c r="N20" s="21"/>
    </row>
    <row r="21" spans="1:15" s="59" customFormat="1" ht="12.75">
      <c r="A21" s="54" t="s">
        <v>509</v>
      </c>
      <c r="B21" s="74">
        <v>20</v>
      </c>
      <c r="C21" s="74">
        <v>198098</v>
      </c>
      <c r="D21" s="74">
        <v>5049</v>
      </c>
      <c r="E21" s="74">
        <v>0</v>
      </c>
      <c r="F21" s="74">
        <v>0</v>
      </c>
      <c r="G21" s="74">
        <v>0</v>
      </c>
      <c r="H21" s="74">
        <v>0</v>
      </c>
      <c r="I21" s="74">
        <v>48</v>
      </c>
      <c r="J21" s="74">
        <v>0</v>
      </c>
      <c r="K21" s="74">
        <v>198146</v>
      </c>
      <c r="L21" s="74">
        <v>5051</v>
      </c>
      <c r="M21" s="364">
        <v>252.55</v>
      </c>
      <c r="N21" s="21"/>
      <c r="O21" s="77"/>
    </row>
    <row r="22" spans="1:15" ht="12.75">
      <c r="A22" s="54" t="s">
        <v>505</v>
      </c>
      <c r="B22" s="74">
        <v>20</v>
      </c>
      <c r="C22" s="74">
        <v>166161</v>
      </c>
      <c r="D22" s="74">
        <v>4051</v>
      </c>
      <c r="E22" s="74">
        <v>0</v>
      </c>
      <c r="F22" s="74">
        <v>0</v>
      </c>
      <c r="G22" s="74">
        <v>0</v>
      </c>
      <c r="H22" s="74">
        <v>0</v>
      </c>
      <c r="I22" s="74">
        <v>73</v>
      </c>
      <c r="J22" s="74">
        <v>2</v>
      </c>
      <c r="K22" s="74">
        <v>166607</v>
      </c>
      <c r="L22" s="74">
        <v>4063</v>
      </c>
      <c r="M22" s="364">
        <v>203.15</v>
      </c>
      <c r="N22" s="21"/>
      <c r="O22" s="69"/>
    </row>
    <row r="23" spans="1:14" ht="12.75">
      <c r="A23" s="54"/>
      <c r="B23" s="74"/>
      <c r="C23" s="74"/>
      <c r="D23" s="74"/>
      <c r="E23" s="74"/>
      <c r="F23" s="74"/>
      <c r="G23" s="74"/>
      <c r="H23" s="74"/>
      <c r="I23" s="74"/>
      <c r="J23" s="74"/>
      <c r="K23" s="74"/>
      <c r="L23" s="74"/>
      <c r="M23" s="364"/>
      <c r="N23" s="21"/>
    </row>
    <row r="24" spans="1:14" ht="12.75">
      <c r="A24" s="73" t="s">
        <v>50</v>
      </c>
      <c r="B24" s="80">
        <v>251</v>
      </c>
      <c r="C24" s="80">
        <v>7157078</v>
      </c>
      <c r="D24" s="80">
        <v>234659</v>
      </c>
      <c r="E24" s="80">
        <v>0</v>
      </c>
      <c r="F24" s="80">
        <v>0</v>
      </c>
      <c r="G24" s="80">
        <v>0</v>
      </c>
      <c r="H24" s="80">
        <v>0</v>
      </c>
      <c r="I24" s="80">
        <v>254417</v>
      </c>
      <c r="J24" s="80">
        <v>7609</v>
      </c>
      <c r="K24" s="80">
        <v>7453371</v>
      </c>
      <c r="L24" s="80">
        <v>242310</v>
      </c>
      <c r="M24" s="369">
        <v>965.3784860557769</v>
      </c>
      <c r="N24" s="21"/>
    </row>
    <row r="25" spans="1:14" s="77" customFormat="1" ht="12.75">
      <c r="A25" s="76" t="s">
        <v>499</v>
      </c>
      <c r="B25" s="74">
        <v>18</v>
      </c>
      <c r="C25" s="74">
        <v>788617</v>
      </c>
      <c r="D25" s="74">
        <v>18553</v>
      </c>
      <c r="E25" s="74">
        <v>0</v>
      </c>
      <c r="F25" s="74">
        <v>0</v>
      </c>
      <c r="G25" s="74">
        <v>0</v>
      </c>
      <c r="H25" s="74">
        <v>0</v>
      </c>
      <c r="I25" s="74">
        <v>670</v>
      </c>
      <c r="J25" s="74">
        <v>16</v>
      </c>
      <c r="K25" s="74">
        <v>789667</v>
      </c>
      <c r="L25" s="74">
        <v>18579</v>
      </c>
      <c r="M25" s="318">
        <v>1032.1666666666667</v>
      </c>
      <c r="N25" s="21"/>
    </row>
    <row r="26" spans="1:15" ht="12.75">
      <c r="A26" s="76" t="s">
        <v>309</v>
      </c>
      <c r="B26" s="74">
        <v>21</v>
      </c>
      <c r="C26" s="74">
        <v>853383</v>
      </c>
      <c r="D26" s="74">
        <v>22515</v>
      </c>
      <c r="E26" s="74">
        <v>0</v>
      </c>
      <c r="F26" s="74">
        <v>0</v>
      </c>
      <c r="G26" s="74">
        <v>0</v>
      </c>
      <c r="H26" s="74">
        <v>0</v>
      </c>
      <c r="I26" s="74">
        <v>2409</v>
      </c>
      <c r="J26" s="74">
        <v>50</v>
      </c>
      <c r="K26" s="74">
        <v>855792</v>
      </c>
      <c r="L26" s="74">
        <v>22565</v>
      </c>
      <c r="M26" s="318">
        <v>981.1</v>
      </c>
      <c r="N26" s="21"/>
      <c r="O26" s="77"/>
    </row>
    <row r="27" spans="1:14" ht="13.5" customHeight="1">
      <c r="A27" s="76" t="s">
        <v>502</v>
      </c>
      <c r="B27" s="74">
        <v>23</v>
      </c>
      <c r="C27" s="74">
        <v>1006619</v>
      </c>
      <c r="D27" s="74">
        <v>22235</v>
      </c>
      <c r="E27" s="74">
        <v>0</v>
      </c>
      <c r="F27" s="74">
        <v>0</v>
      </c>
      <c r="G27" s="74">
        <v>0</v>
      </c>
      <c r="H27" s="74">
        <v>0</v>
      </c>
      <c r="I27" s="74">
        <v>2011</v>
      </c>
      <c r="J27" s="74">
        <v>47</v>
      </c>
      <c r="K27" s="74">
        <v>1008630</v>
      </c>
      <c r="L27" s="74">
        <v>22283</v>
      </c>
      <c r="M27" s="318">
        <v>968.8</v>
      </c>
      <c r="N27" s="21"/>
    </row>
    <row r="28" spans="1:14" ht="12.75">
      <c r="A28" s="76" t="s">
        <v>310</v>
      </c>
      <c r="B28" s="74">
        <v>19</v>
      </c>
      <c r="C28" s="74">
        <v>678222</v>
      </c>
      <c r="D28" s="74">
        <v>20293</v>
      </c>
      <c r="E28" s="74">
        <v>0</v>
      </c>
      <c r="F28" s="74">
        <v>0</v>
      </c>
      <c r="G28" s="74">
        <v>4</v>
      </c>
      <c r="H28" s="74">
        <v>0.01</v>
      </c>
      <c r="I28" s="74">
        <v>578</v>
      </c>
      <c r="J28" s="74">
        <v>20</v>
      </c>
      <c r="K28" s="74">
        <v>678810</v>
      </c>
      <c r="L28" s="74">
        <v>20314</v>
      </c>
      <c r="M28" s="318">
        <v>1069.2</v>
      </c>
      <c r="N28" s="21"/>
    </row>
    <row r="29" spans="1:14" ht="12.75">
      <c r="A29" s="76" t="s">
        <v>311</v>
      </c>
      <c r="B29" s="74">
        <v>22</v>
      </c>
      <c r="C29" s="74">
        <v>453732</v>
      </c>
      <c r="D29" s="74">
        <v>21960</v>
      </c>
      <c r="E29" s="74">
        <v>0</v>
      </c>
      <c r="F29" s="74">
        <v>0</v>
      </c>
      <c r="G29" s="74">
        <v>0</v>
      </c>
      <c r="H29" s="74">
        <v>0</v>
      </c>
      <c r="I29" s="74">
        <v>4517</v>
      </c>
      <c r="J29" s="74">
        <v>307</v>
      </c>
      <c r="K29" s="74">
        <v>458249</v>
      </c>
      <c r="L29" s="74">
        <v>22268</v>
      </c>
      <c r="M29" s="318">
        <v>1012.2</v>
      </c>
      <c r="N29" s="108"/>
    </row>
    <row r="30" spans="1:14" ht="12.75">
      <c r="A30" s="76" t="s">
        <v>312</v>
      </c>
      <c r="B30" s="74">
        <v>22</v>
      </c>
      <c r="C30" s="74">
        <v>518986</v>
      </c>
      <c r="D30" s="74">
        <v>23962</v>
      </c>
      <c r="E30" s="74">
        <v>0</v>
      </c>
      <c r="F30" s="74">
        <v>0</v>
      </c>
      <c r="G30" s="74">
        <v>0</v>
      </c>
      <c r="H30" s="74">
        <v>0</v>
      </c>
      <c r="I30" s="74">
        <v>587</v>
      </c>
      <c r="J30" s="74">
        <v>23</v>
      </c>
      <c r="K30" s="74">
        <v>519574</v>
      </c>
      <c r="L30" s="74">
        <v>23985</v>
      </c>
      <c r="M30" s="318">
        <v>1090.2</v>
      </c>
      <c r="N30" s="108"/>
    </row>
    <row r="31" spans="1:14" ht="12.75">
      <c r="A31" s="82" t="s">
        <v>91</v>
      </c>
      <c r="B31" s="74">
        <v>20</v>
      </c>
      <c r="C31" s="74">
        <v>535169</v>
      </c>
      <c r="D31" s="74">
        <v>21431</v>
      </c>
      <c r="E31" s="74">
        <v>0</v>
      </c>
      <c r="F31" s="74">
        <v>0</v>
      </c>
      <c r="G31" s="74">
        <v>0</v>
      </c>
      <c r="H31" s="74">
        <v>0</v>
      </c>
      <c r="I31" s="74">
        <v>2382</v>
      </c>
      <c r="J31" s="74">
        <v>72</v>
      </c>
      <c r="K31" s="74">
        <v>537551</v>
      </c>
      <c r="L31" s="74">
        <v>21503</v>
      </c>
      <c r="M31" s="318">
        <v>1075.2</v>
      </c>
      <c r="N31" s="21"/>
    </row>
    <row r="32" spans="1:14" s="59" customFormat="1" ht="12.75">
      <c r="A32" s="76" t="s">
        <v>92</v>
      </c>
      <c r="B32" s="74">
        <v>22</v>
      </c>
      <c r="C32" s="74">
        <v>509557</v>
      </c>
      <c r="D32" s="74">
        <v>18784</v>
      </c>
      <c r="E32" s="74">
        <v>1</v>
      </c>
      <c r="F32" s="74">
        <v>0</v>
      </c>
      <c r="G32" s="74">
        <v>0</v>
      </c>
      <c r="H32" s="74">
        <v>0</v>
      </c>
      <c r="I32" s="74">
        <v>45098</v>
      </c>
      <c r="J32" s="74">
        <v>1227</v>
      </c>
      <c r="K32" s="74">
        <v>554657</v>
      </c>
      <c r="L32" s="74">
        <v>20011</v>
      </c>
      <c r="M32" s="318">
        <v>909.6</v>
      </c>
      <c r="N32" s="21"/>
    </row>
    <row r="33" spans="1:14" s="59" customFormat="1" ht="12.75">
      <c r="A33" s="76" t="s">
        <v>93</v>
      </c>
      <c r="B33" s="74">
        <v>22</v>
      </c>
      <c r="C33" s="74">
        <v>478325</v>
      </c>
      <c r="D33" s="74">
        <v>18211</v>
      </c>
      <c r="E33" s="74">
        <v>1</v>
      </c>
      <c r="F33" s="74">
        <v>0.04</v>
      </c>
      <c r="G33" s="74">
        <v>0</v>
      </c>
      <c r="H33" s="74">
        <v>0</v>
      </c>
      <c r="I33" s="74">
        <v>86279</v>
      </c>
      <c r="J33" s="74">
        <v>2234</v>
      </c>
      <c r="K33" s="74">
        <v>564606</v>
      </c>
      <c r="L33" s="74">
        <v>20446</v>
      </c>
      <c r="M33" s="318">
        <v>929.4</v>
      </c>
      <c r="N33" s="13"/>
    </row>
    <row r="34" spans="1:14" s="59" customFormat="1" ht="12.75">
      <c r="A34" s="76" t="s">
        <v>94</v>
      </c>
      <c r="B34" s="74">
        <v>22</v>
      </c>
      <c r="C34" s="74">
        <v>462258</v>
      </c>
      <c r="D34" s="74">
        <v>16566</v>
      </c>
      <c r="E34" s="74">
        <v>569</v>
      </c>
      <c r="F34" s="74">
        <v>20.7</v>
      </c>
      <c r="G34" s="74">
        <v>0</v>
      </c>
      <c r="H34" s="74">
        <v>0</v>
      </c>
      <c r="I34" s="74">
        <v>4522</v>
      </c>
      <c r="J34" s="74">
        <v>1161</v>
      </c>
      <c r="K34" s="74">
        <v>508258</v>
      </c>
      <c r="L34" s="74">
        <v>17755</v>
      </c>
      <c r="M34" s="318">
        <v>845.5</v>
      </c>
      <c r="N34" s="13"/>
    </row>
    <row r="35" spans="1:14" s="59" customFormat="1" ht="12.75">
      <c r="A35" s="51" t="s">
        <v>95</v>
      </c>
      <c r="B35" s="113">
        <v>21</v>
      </c>
      <c r="C35" s="113">
        <v>444174</v>
      </c>
      <c r="D35" s="113">
        <v>15764</v>
      </c>
      <c r="E35" s="113">
        <v>0</v>
      </c>
      <c r="F35" s="113">
        <v>0</v>
      </c>
      <c r="G35" s="113">
        <v>0</v>
      </c>
      <c r="H35" s="116">
        <v>0</v>
      </c>
      <c r="I35" s="113">
        <v>50068</v>
      </c>
      <c r="J35" s="116">
        <v>1252</v>
      </c>
      <c r="K35" s="113">
        <v>494245</v>
      </c>
      <c r="L35" s="116">
        <v>17016</v>
      </c>
      <c r="M35" s="434">
        <v>810.3</v>
      </c>
      <c r="N35" s="108"/>
    </row>
    <row r="36" spans="1:14" s="59" customFormat="1" ht="12.75">
      <c r="A36" s="76" t="s">
        <v>96</v>
      </c>
      <c r="B36" s="74">
        <v>20</v>
      </c>
      <c r="C36" s="74">
        <v>428036</v>
      </c>
      <c r="D36" s="74">
        <v>14385</v>
      </c>
      <c r="E36" s="74">
        <v>0</v>
      </c>
      <c r="F36" s="74">
        <v>0</v>
      </c>
      <c r="G36" s="74">
        <v>0</v>
      </c>
      <c r="H36" s="74">
        <v>0</v>
      </c>
      <c r="I36" s="74">
        <v>55296</v>
      </c>
      <c r="J36" s="74">
        <v>1200</v>
      </c>
      <c r="K36" s="74">
        <v>483332</v>
      </c>
      <c r="L36" s="74">
        <v>15585</v>
      </c>
      <c r="M36" s="318">
        <v>794.25</v>
      </c>
      <c r="N36" s="2"/>
    </row>
    <row r="37" spans="1:14" s="59" customFormat="1" ht="12.75">
      <c r="A37" s="76"/>
      <c r="B37" s="74"/>
      <c r="C37" s="74"/>
      <c r="D37" s="74"/>
      <c r="E37" s="74"/>
      <c r="F37" s="74"/>
      <c r="G37" s="74"/>
      <c r="H37" s="74"/>
      <c r="I37" s="74"/>
      <c r="J37" s="74"/>
      <c r="K37" s="74"/>
      <c r="L37" s="74"/>
      <c r="M37" s="318"/>
      <c r="N37" s="2"/>
    </row>
    <row r="38" spans="1:14" s="59" customFormat="1" ht="12.75">
      <c r="A38" s="91" t="s">
        <v>44</v>
      </c>
      <c r="B38" s="74">
        <v>249</v>
      </c>
      <c r="C38" s="74">
        <v>1638779</v>
      </c>
      <c r="D38" s="74">
        <v>55491</v>
      </c>
      <c r="E38" s="74">
        <v>0</v>
      </c>
      <c r="F38" s="74">
        <v>0</v>
      </c>
      <c r="G38" s="74">
        <v>0</v>
      </c>
      <c r="H38" s="74">
        <v>0</v>
      </c>
      <c r="I38" s="74">
        <v>142428</v>
      </c>
      <c r="J38" s="74">
        <v>3515</v>
      </c>
      <c r="K38" s="74">
        <v>1781220</v>
      </c>
      <c r="L38" s="74">
        <v>59007</v>
      </c>
      <c r="M38" s="318">
        <v>236.97</v>
      </c>
      <c r="N38" s="2"/>
    </row>
    <row r="39" spans="1:14" s="59" customFormat="1" ht="12.75">
      <c r="A39" s="91" t="s">
        <v>45</v>
      </c>
      <c r="B39" s="74">
        <v>1005</v>
      </c>
      <c r="C39" s="74">
        <v>886949</v>
      </c>
      <c r="D39" s="74">
        <v>23258.92</v>
      </c>
      <c r="E39" s="74">
        <v>50508</v>
      </c>
      <c r="F39" s="74">
        <v>1551.33</v>
      </c>
      <c r="G39" s="74">
        <v>14090</v>
      </c>
      <c r="H39" s="74">
        <v>468.45</v>
      </c>
      <c r="I39" s="74">
        <v>178748</v>
      </c>
      <c r="J39" s="109">
        <v>6480.84</v>
      </c>
      <c r="K39" s="74">
        <v>1157594</v>
      </c>
      <c r="L39" s="74">
        <v>32965.22</v>
      </c>
      <c r="M39" s="318">
        <v>1.3</v>
      </c>
      <c r="N39" s="3"/>
    </row>
    <row r="40" spans="1:14" ht="12.75">
      <c r="A40" s="126" t="s">
        <v>46</v>
      </c>
      <c r="B40" s="41">
        <v>253</v>
      </c>
      <c r="C40" s="41">
        <v>449630</v>
      </c>
      <c r="D40" s="41">
        <v>13600</v>
      </c>
      <c r="E40" s="41">
        <v>48065</v>
      </c>
      <c r="F40" s="41">
        <v>1471</v>
      </c>
      <c r="G40" s="89" t="s">
        <v>23</v>
      </c>
      <c r="H40" s="89" t="s">
        <v>23</v>
      </c>
      <c r="I40" s="41">
        <v>6725</v>
      </c>
      <c r="J40" s="41">
        <v>213</v>
      </c>
      <c r="K40" s="41">
        <v>531719</v>
      </c>
      <c r="L40" s="41">
        <v>16112</v>
      </c>
      <c r="M40" s="318">
        <v>63.683794466403164</v>
      </c>
      <c r="N40" s="84"/>
    </row>
    <row r="41" spans="1:14" ht="12.75">
      <c r="A41" s="126" t="s">
        <v>47</v>
      </c>
      <c r="B41" s="41">
        <v>254</v>
      </c>
      <c r="C41" s="41">
        <v>246443</v>
      </c>
      <c r="D41" s="396">
        <v>6571.6</v>
      </c>
      <c r="E41" s="41">
        <v>1</v>
      </c>
      <c r="F41" s="396">
        <v>0.03</v>
      </c>
      <c r="G41" s="41">
        <v>7621</v>
      </c>
      <c r="H41" s="396">
        <v>331.6</v>
      </c>
      <c r="I41" s="41">
        <v>128193</v>
      </c>
      <c r="J41" s="396">
        <v>5171.1</v>
      </c>
      <c r="K41" s="41">
        <v>382258</v>
      </c>
      <c r="L41" s="40">
        <v>12452</v>
      </c>
      <c r="M41" s="318">
        <v>49.023622047244096</v>
      </c>
      <c r="N41" s="2"/>
    </row>
    <row r="42" spans="1:14" ht="12.75">
      <c r="A42" s="145" t="s">
        <v>48</v>
      </c>
      <c r="B42" s="41">
        <v>251</v>
      </c>
      <c r="C42" s="41">
        <v>111324</v>
      </c>
      <c r="D42" s="396">
        <v>1810.99</v>
      </c>
      <c r="E42" s="41">
        <v>70</v>
      </c>
      <c r="F42" s="396">
        <v>1.98</v>
      </c>
      <c r="G42" s="41">
        <v>801</v>
      </c>
      <c r="H42" s="396">
        <v>21.17</v>
      </c>
      <c r="I42" s="41">
        <v>25839</v>
      </c>
      <c r="J42" s="396">
        <v>644.21</v>
      </c>
      <c r="K42" s="41">
        <v>138034</v>
      </c>
      <c r="L42" s="40">
        <v>2478.36</v>
      </c>
      <c r="M42" s="318">
        <v>9.87394422310757</v>
      </c>
      <c r="N42" s="2"/>
    </row>
    <row r="43" spans="1:14" ht="12.75">
      <c r="A43" s="54" t="s">
        <v>49</v>
      </c>
      <c r="B43" s="41">
        <v>247</v>
      </c>
      <c r="C43" s="41">
        <v>79552</v>
      </c>
      <c r="D43" s="396">
        <v>1276.33</v>
      </c>
      <c r="E43" s="41">
        <v>2372</v>
      </c>
      <c r="F43" s="396">
        <v>78.32</v>
      </c>
      <c r="G43" s="41">
        <v>5668</v>
      </c>
      <c r="H43" s="396">
        <v>115.68</v>
      </c>
      <c r="I43" s="41">
        <v>17991</v>
      </c>
      <c r="J43" s="396">
        <v>452.53</v>
      </c>
      <c r="K43" s="41">
        <v>105583</v>
      </c>
      <c r="L43" s="40">
        <v>1922.86</v>
      </c>
      <c r="M43" s="318">
        <v>7.784858299595141</v>
      </c>
      <c r="N43" s="2"/>
    </row>
    <row r="44" spans="1:13" ht="12.75">
      <c r="A44" s="121"/>
      <c r="B44" s="86"/>
      <c r="C44" s="86"/>
      <c r="D44" s="122"/>
      <c r="E44" s="86"/>
      <c r="F44" s="122"/>
      <c r="G44" s="86"/>
      <c r="H44" s="122"/>
      <c r="I44" s="86"/>
      <c r="J44" s="122"/>
      <c r="K44" s="86"/>
      <c r="L44" s="123"/>
      <c r="M44" s="371"/>
    </row>
    <row r="45" spans="1:13" ht="12.75">
      <c r="A45" s="145" t="s">
        <v>511</v>
      </c>
      <c r="B45" s="13"/>
      <c r="C45" s="13"/>
      <c r="D45" s="13"/>
      <c r="E45" s="13"/>
      <c r="F45" s="13"/>
      <c r="G45" s="13"/>
      <c r="H45" s="13"/>
      <c r="I45" s="13"/>
      <c r="J45" s="259"/>
      <c r="K45" s="13"/>
      <c r="L45" s="259"/>
      <c r="M45" s="301"/>
    </row>
    <row r="46" spans="1:13" ht="12.75">
      <c r="A46" s="145" t="s">
        <v>512</v>
      </c>
      <c r="B46" s="13"/>
      <c r="C46" s="13"/>
      <c r="D46" s="13"/>
      <c r="E46" s="13"/>
      <c r="F46" s="13"/>
      <c r="G46" s="13"/>
      <c r="H46" s="13"/>
      <c r="I46" s="13"/>
      <c r="J46" s="259"/>
      <c r="K46" s="13"/>
      <c r="L46" s="259"/>
      <c r="M46" s="301"/>
    </row>
    <row r="47" spans="1:13" ht="12.75">
      <c r="A47" s="145" t="s">
        <v>301</v>
      </c>
      <c r="B47" s="13"/>
      <c r="C47" s="13"/>
      <c r="D47" s="13"/>
      <c r="E47" s="13"/>
      <c r="F47" s="13"/>
      <c r="G47" s="13"/>
      <c r="H47" s="13"/>
      <c r="I47" s="13"/>
      <c r="J47" s="259"/>
      <c r="K47" s="13"/>
      <c r="L47" s="13"/>
      <c r="M47" s="301"/>
    </row>
    <row r="48" spans="1:13" ht="12.75">
      <c r="A48" s="119" t="s">
        <v>313</v>
      </c>
      <c r="B48" s="34"/>
      <c r="C48" s="11"/>
      <c r="D48" s="11"/>
      <c r="E48" s="11"/>
      <c r="F48" s="11"/>
      <c r="G48" s="11"/>
      <c r="H48" s="11"/>
      <c r="I48" s="11"/>
      <c r="J48" s="124"/>
      <c r="K48" s="11"/>
      <c r="L48" s="11"/>
      <c r="M48" s="302"/>
    </row>
    <row r="50" ht="12.75">
      <c r="A50" s="603" t="s">
        <v>631</v>
      </c>
    </row>
  </sheetData>
  <mergeCells count="6">
    <mergeCell ref="I5:J5"/>
    <mergeCell ref="K5:L5"/>
    <mergeCell ref="E4:F4"/>
    <mergeCell ref="C5:D5"/>
    <mergeCell ref="E5:F5"/>
    <mergeCell ref="G5:H5"/>
  </mergeCells>
  <hyperlinks>
    <hyperlink ref="F11" location="'Options time series-NSE '!A1" display="Nifty Options"/>
    <hyperlink ref="J1" location="Index!A1" display="Index!A1"/>
    <hyperlink ref="A50" location="Index!A1" display="Index!A1"/>
  </hyperlinks>
  <printOptions/>
  <pageMargins left="0.75" right="0.75" top="1" bottom="1" header="0.5" footer="0.5"/>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1:BJ38"/>
  <sheetViews>
    <sheetView zoomScale="115" zoomScaleNormal="115" workbookViewId="0" topLeftCell="A1">
      <selection activeCell="A38" sqref="A38"/>
    </sheetView>
  </sheetViews>
  <sheetFormatPr defaultColWidth="9.140625" defaultRowHeight="12.75"/>
  <cols>
    <col min="1" max="1" width="21.28125" style="0" customWidth="1"/>
    <col min="2" max="3" width="10.140625" style="0" customWidth="1"/>
  </cols>
  <sheetData>
    <row r="1" ht="12.75">
      <c r="G1" s="603" t="s">
        <v>631</v>
      </c>
    </row>
    <row r="2" spans="1:6" ht="12.75">
      <c r="A2" s="26" t="s">
        <v>314</v>
      </c>
      <c r="B2" s="25"/>
      <c r="C2" s="25"/>
      <c r="D2" s="25"/>
      <c r="E2" s="25"/>
      <c r="F2" s="25"/>
    </row>
    <row r="3" spans="1:9" ht="12.75">
      <c r="A3" t="s">
        <v>315</v>
      </c>
      <c r="B3" s="2"/>
      <c r="C3" s="2"/>
      <c r="D3" s="2"/>
      <c r="G3" s="2"/>
      <c r="H3" s="17"/>
      <c r="I3" s="2"/>
    </row>
    <row r="4" spans="1:9" ht="12.75">
      <c r="A4" s="4"/>
      <c r="B4" s="30"/>
      <c r="C4" s="30"/>
      <c r="D4" s="30"/>
      <c r="E4" s="127" t="s">
        <v>316</v>
      </c>
      <c r="F4" s="11"/>
      <c r="G4" s="30"/>
      <c r="H4" s="4"/>
      <c r="I4" s="20"/>
    </row>
    <row r="5" spans="1:9" ht="12.75">
      <c r="A5" t="s">
        <v>317</v>
      </c>
      <c r="B5" s="3" t="s">
        <v>318</v>
      </c>
      <c r="C5" s="3" t="s">
        <v>319</v>
      </c>
      <c r="D5" s="3" t="s">
        <v>320</v>
      </c>
      <c r="E5" s="3" t="s">
        <v>321</v>
      </c>
      <c r="F5" s="3" t="s">
        <v>74</v>
      </c>
      <c r="G5" s="101" t="s">
        <v>322</v>
      </c>
      <c r="H5" s="300" t="s">
        <v>323</v>
      </c>
      <c r="I5" s="3"/>
    </row>
    <row r="6" spans="1:9" ht="12.75">
      <c r="A6" t="s">
        <v>324</v>
      </c>
      <c r="B6" s="3" t="s">
        <v>325</v>
      </c>
      <c r="C6" s="3" t="s">
        <v>325</v>
      </c>
      <c r="D6" s="3" t="s">
        <v>326</v>
      </c>
      <c r="E6" s="3"/>
      <c r="F6" s="3" t="s">
        <v>327</v>
      </c>
      <c r="G6" s="89" t="s">
        <v>328</v>
      </c>
      <c r="H6" s="301" t="s">
        <v>74</v>
      </c>
      <c r="I6" s="3"/>
    </row>
    <row r="7" spans="1:9" ht="12.75">
      <c r="A7" s="4"/>
      <c r="B7" s="30"/>
      <c r="C7" s="30"/>
      <c r="D7" s="30"/>
      <c r="E7" s="30"/>
      <c r="F7" s="30"/>
      <c r="G7" s="30"/>
      <c r="H7" s="302"/>
      <c r="I7" s="96"/>
    </row>
    <row r="8" spans="1:9" ht="12.75">
      <c r="A8" s="114" t="s">
        <v>53</v>
      </c>
      <c r="B8" s="125">
        <v>2</v>
      </c>
      <c r="C8" s="125">
        <v>3</v>
      </c>
      <c r="D8" s="125">
        <v>4</v>
      </c>
      <c r="E8" s="125">
        <v>5</v>
      </c>
      <c r="F8" s="125">
        <v>6</v>
      </c>
      <c r="G8" s="125">
        <v>7</v>
      </c>
      <c r="H8" s="327">
        <v>8</v>
      </c>
      <c r="I8" s="108"/>
    </row>
    <row r="9" spans="1:31" ht="12.75">
      <c r="A9" s="145" t="s">
        <v>578</v>
      </c>
      <c r="B9" s="74">
        <v>7787</v>
      </c>
      <c r="C9" s="74">
        <v>2178</v>
      </c>
      <c r="D9" s="74">
        <f aca="true" t="shared" si="0" ref="D9:D29">+B9+C9</f>
        <v>9965</v>
      </c>
      <c r="E9" s="74">
        <v>10678</v>
      </c>
      <c r="F9" s="74">
        <f aca="true" t="shared" si="1" ref="F9:F19">+D9+E9</f>
        <v>20643</v>
      </c>
      <c r="G9" s="74">
        <v>163275</v>
      </c>
      <c r="H9" s="439">
        <f aca="true" t="shared" si="2" ref="H9:H23">+F9+G9</f>
        <v>183918</v>
      </c>
      <c r="I9" s="69"/>
      <c r="J9" s="69"/>
      <c r="K9" s="69"/>
      <c r="L9" s="69"/>
      <c r="M9" s="69"/>
      <c r="N9" s="69"/>
      <c r="O9" s="69"/>
      <c r="P9" s="69"/>
      <c r="Q9" s="69"/>
      <c r="R9" s="69"/>
      <c r="S9" s="69"/>
      <c r="T9" s="69"/>
      <c r="U9" s="69"/>
      <c r="V9" s="69"/>
      <c r="W9" s="69"/>
      <c r="X9" s="69"/>
      <c r="Y9" s="69"/>
      <c r="Z9" s="69"/>
      <c r="AA9" s="69"/>
      <c r="AB9" s="69"/>
      <c r="AC9" s="69"/>
      <c r="AD9" s="69"/>
      <c r="AE9" s="69"/>
    </row>
    <row r="10" spans="1:8" ht="12.75">
      <c r="A10" s="59" t="s">
        <v>44</v>
      </c>
      <c r="B10" s="74">
        <v>3032</v>
      </c>
      <c r="C10" s="74">
        <v>4226</v>
      </c>
      <c r="D10" s="74">
        <f t="shared" si="0"/>
        <v>7258</v>
      </c>
      <c r="E10" s="74">
        <v>7326</v>
      </c>
      <c r="F10" s="74">
        <f t="shared" si="1"/>
        <v>14584</v>
      </c>
      <c r="G10" s="74">
        <v>79477</v>
      </c>
      <c r="H10" s="304">
        <f t="shared" si="2"/>
        <v>94061</v>
      </c>
    </row>
    <row r="11" spans="1:8" ht="12.75">
      <c r="A11" s="91" t="s">
        <v>45</v>
      </c>
      <c r="B11" s="75">
        <v>5365</v>
      </c>
      <c r="C11" s="75">
        <v>2112</v>
      </c>
      <c r="D11" s="74">
        <f t="shared" si="0"/>
        <v>7477</v>
      </c>
      <c r="E11" s="40">
        <v>3424</v>
      </c>
      <c r="F11" s="74">
        <f t="shared" si="1"/>
        <v>10901</v>
      </c>
      <c r="G11" s="75">
        <v>41581</v>
      </c>
      <c r="H11" s="304">
        <f t="shared" si="2"/>
        <v>52482</v>
      </c>
    </row>
    <row r="12" spans="1:8" ht="12.75">
      <c r="A12" s="126" t="s">
        <v>46</v>
      </c>
      <c r="B12" s="41">
        <v>707</v>
      </c>
      <c r="C12" s="41">
        <v>-3384</v>
      </c>
      <c r="D12" s="74">
        <f t="shared" si="0"/>
        <v>-2677</v>
      </c>
      <c r="E12" s="41">
        <v>-2467</v>
      </c>
      <c r="F12" s="74">
        <f t="shared" si="1"/>
        <v>-5144</v>
      </c>
      <c r="G12" s="41">
        <v>7933</v>
      </c>
      <c r="H12" s="304">
        <f t="shared" si="2"/>
        <v>2789</v>
      </c>
    </row>
    <row r="13" spans="1:8" ht="12.75">
      <c r="A13" s="126" t="s">
        <v>47</v>
      </c>
      <c r="B13" s="41">
        <v>4526</v>
      </c>
      <c r="C13" s="41">
        <v>787</v>
      </c>
      <c r="D13" s="74">
        <f t="shared" si="0"/>
        <v>5313</v>
      </c>
      <c r="E13" s="41">
        <v>1050</v>
      </c>
      <c r="F13" s="74">
        <f t="shared" si="1"/>
        <v>6363</v>
      </c>
      <c r="G13" s="41">
        <v>41510</v>
      </c>
      <c r="H13" s="304">
        <f t="shared" si="2"/>
        <v>47873</v>
      </c>
    </row>
    <row r="14" spans="1:8" ht="12.75">
      <c r="A14" s="59" t="s">
        <v>48</v>
      </c>
      <c r="B14" s="19">
        <v>1033</v>
      </c>
      <c r="C14" s="19">
        <v>862</v>
      </c>
      <c r="D14" s="74">
        <f t="shared" si="0"/>
        <v>1895</v>
      </c>
      <c r="E14" s="19">
        <v>-9434</v>
      </c>
      <c r="F14" s="74">
        <f t="shared" si="1"/>
        <v>-7539</v>
      </c>
      <c r="G14" s="19">
        <v>12122</v>
      </c>
      <c r="H14" s="304">
        <f t="shared" si="2"/>
        <v>4583</v>
      </c>
    </row>
    <row r="15" spans="1:8" ht="12.75">
      <c r="A15" s="17" t="s">
        <v>49</v>
      </c>
      <c r="B15" s="19">
        <v>863</v>
      </c>
      <c r="C15" s="19">
        <v>407</v>
      </c>
      <c r="D15" s="74">
        <f t="shared" si="0"/>
        <v>1270</v>
      </c>
      <c r="E15" s="19">
        <v>-7284</v>
      </c>
      <c r="F15" s="74">
        <f t="shared" si="1"/>
        <v>-6014</v>
      </c>
      <c r="G15" s="19">
        <v>16134</v>
      </c>
      <c r="H15" s="304">
        <f t="shared" si="2"/>
        <v>10120</v>
      </c>
    </row>
    <row r="16" spans="1:8" ht="12.75">
      <c r="A16" s="59" t="s">
        <v>108</v>
      </c>
      <c r="B16" s="2">
        <v>248</v>
      </c>
      <c r="C16" s="2">
        <v>1273</v>
      </c>
      <c r="D16" s="74">
        <f t="shared" si="0"/>
        <v>1521</v>
      </c>
      <c r="E16" s="2">
        <v>322</v>
      </c>
      <c r="F16" s="74">
        <f t="shared" si="1"/>
        <v>1843</v>
      </c>
      <c r="G16" s="2">
        <v>9292</v>
      </c>
      <c r="H16" s="304">
        <f t="shared" si="2"/>
        <v>11135</v>
      </c>
    </row>
    <row r="17" spans="1:8" ht="12.75">
      <c r="A17" s="59" t="s">
        <v>10</v>
      </c>
      <c r="B17" s="2">
        <v>336</v>
      </c>
      <c r="C17" s="2">
        <v>296</v>
      </c>
      <c r="D17" s="74">
        <f t="shared" si="0"/>
        <v>632</v>
      </c>
      <c r="E17" s="2">
        <v>4548</v>
      </c>
      <c r="F17" s="74">
        <f t="shared" si="1"/>
        <v>5180</v>
      </c>
      <c r="G17" s="2">
        <v>16937</v>
      </c>
      <c r="H17" s="304">
        <f t="shared" si="2"/>
        <v>22117</v>
      </c>
    </row>
    <row r="18" spans="1:8" ht="12.75">
      <c r="A18" s="59" t="s">
        <v>109</v>
      </c>
      <c r="B18" s="2">
        <v>-88</v>
      </c>
      <c r="C18" s="2">
        <v>547</v>
      </c>
      <c r="D18" s="74">
        <f t="shared" si="0"/>
        <v>459</v>
      </c>
      <c r="E18" s="2">
        <v>170</v>
      </c>
      <c r="F18" s="74">
        <f t="shared" si="1"/>
        <v>629</v>
      </c>
      <c r="G18" s="2">
        <v>2067</v>
      </c>
      <c r="H18" s="304">
        <f t="shared" si="2"/>
        <v>2696</v>
      </c>
    </row>
    <row r="19" spans="1:8" ht="12.75">
      <c r="A19" s="59" t="s">
        <v>110</v>
      </c>
      <c r="B19" s="2">
        <v>237</v>
      </c>
      <c r="C19" s="2">
        <v>203</v>
      </c>
      <c r="D19" s="74">
        <f t="shared" si="0"/>
        <v>440</v>
      </c>
      <c r="E19" s="2">
        <v>2875</v>
      </c>
      <c r="F19" s="74">
        <f t="shared" si="1"/>
        <v>3315</v>
      </c>
      <c r="G19" s="2">
        <v>749</v>
      </c>
      <c r="H19" s="304">
        <f t="shared" si="2"/>
        <v>4064</v>
      </c>
    </row>
    <row r="20" spans="1:8" ht="12.75">
      <c r="A20" s="59" t="s">
        <v>111</v>
      </c>
      <c r="B20" s="2">
        <v>6</v>
      </c>
      <c r="C20" s="2">
        <v>137</v>
      </c>
      <c r="D20" s="74">
        <f t="shared" si="0"/>
        <v>143</v>
      </c>
      <c r="E20" s="3" t="s">
        <v>329</v>
      </c>
      <c r="F20" s="2">
        <v>-2900</v>
      </c>
      <c r="G20" s="2">
        <v>864</v>
      </c>
      <c r="H20" s="304">
        <f t="shared" si="2"/>
        <v>-2036</v>
      </c>
    </row>
    <row r="21" spans="1:8" ht="12.75">
      <c r="A21" s="59" t="s">
        <v>112</v>
      </c>
      <c r="B21" s="2">
        <v>113</v>
      </c>
      <c r="C21" s="2">
        <v>235</v>
      </c>
      <c r="D21" s="74">
        <f t="shared" si="0"/>
        <v>348</v>
      </c>
      <c r="E21" s="2">
        <v>-6314</v>
      </c>
      <c r="F21" s="74">
        <f aca="true" t="shared" si="3" ref="F21:F29">+D21+E21</f>
        <v>-5966</v>
      </c>
      <c r="G21" s="2">
        <v>133</v>
      </c>
      <c r="H21" s="304">
        <f t="shared" si="2"/>
        <v>-5833</v>
      </c>
    </row>
    <row r="22" spans="1:8" ht="12.75">
      <c r="A22" s="59" t="s">
        <v>113</v>
      </c>
      <c r="B22" s="2">
        <v>765</v>
      </c>
      <c r="C22" s="2">
        <v>576</v>
      </c>
      <c r="D22" s="74">
        <f t="shared" si="0"/>
        <v>1341</v>
      </c>
      <c r="E22" s="2">
        <v>8611</v>
      </c>
      <c r="F22" s="74">
        <f t="shared" si="3"/>
        <v>9952</v>
      </c>
      <c r="G22" s="2">
        <v>1322</v>
      </c>
      <c r="H22" s="304">
        <f t="shared" si="2"/>
        <v>11274</v>
      </c>
    </row>
    <row r="23" spans="1:8" ht="12.75">
      <c r="A23" s="59" t="s">
        <v>114</v>
      </c>
      <c r="B23" s="2">
        <v>148</v>
      </c>
      <c r="C23" s="2">
        <v>239</v>
      </c>
      <c r="D23" s="74">
        <f t="shared" si="0"/>
        <v>387</v>
      </c>
      <c r="E23" s="2">
        <v>9297</v>
      </c>
      <c r="F23" s="74">
        <f t="shared" si="3"/>
        <v>9684</v>
      </c>
      <c r="G23" s="2">
        <v>1560</v>
      </c>
      <c r="H23" s="304">
        <f t="shared" si="2"/>
        <v>11244</v>
      </c>
    </row>
    <row r="24" spans="1:8" ht="12.75">
      <c r="A24" s="59" t="s">
        <v>264</v>
      </c>
      <c r="B24" s="25">
        <v>1204</v>
      </c>
      <c r="C24" s="25">
        <v>760</v>
      </c>
      <c r="D24" s="74">
        <f t="shared" si="0"/>
        <v>1964</v>
      </c>
      <c r="E24" s="25">
        <v>11057</v>
      </c>
      <c r="F24" s="74">
        <f t="shared" si="3"/>
        <v>13021</v>
      </c>
      <c r="G24" s="19" t="s">
        <v>23</v>
      </c>
      <c r="H24" s="306">
        <v>13021</v>
      </c>
    </row>
    <row r="25" spans="1:8" ht="12.75">
      <c r="A25" s="59" t="s">
        <v>330</v>
      </c>
      <c r="B25" s="2">
        <v>2140</v>
      </c>
      <c r="C25" s="2">
        <v>427</v>
      </c>
      <c r="D25" s="74">
        <f t="shared" si="0"/>
        <v>2567</v>
      </c>
      <c r="E25" s="2">
        <v>8685</v>
      </c>
      <c r="F25" s="74">
        <f t="shared" si="3"/>
        <v>11252</v>
      </c>
      <c r="G25" s="3" t="s">
        <v>23</v>
      </c>
      <c r="H25" s="301">
        <v>11252</v>
      </c>
    </row>
    <row r="26" spans="1:8" ht="12.75">
      <c r="A26" s="59" t="s">
        <v>331</v>
      </c>
      <c r="B26" s="2">
        <v>2352</v>
      </c>
      <c r="C26" s="2">
        <v>604</v>
      </c>
      <c r="D26" s="74">
        <f t="shared" si="0"/>
        <v>2956</v>
      </c>
      <c r="E26" s="2">
        <v>4553</v>
      </c>
      <c r="F26" s="74">
        <f t="shared" si="3"/>
        <v>7509</v>
      </c>
      <c r="G26" s="3" t="s">
        <v>23</v>
      </c>
      <c r="H26" s="301">
        <v>7509</v>
      </c>
    </row>
    <row r="27" spans="1:8" ht="12.75">
      <c r="A27" s="59" t="s">
        <v>332</v>
      </c>
      <c r="B27" s="2">
        <v>888</v>
      </c>
      <c r="C27" s="2">
        <v>315</v>
      </c>
      <c r="D27" s="74">
        <f t="shared" si="0"/>
        <v>1203</v>
      </c>
      <c r="E27" s="2">
        <v>5584</v>
      </c>
      <c r="F27" s="74">
        <f t="shared" si="3"/>
        <v>6787</v>
      </c>
      <c r="G27" s="3" t="s">
        <v>23</v>
      </c>
      <c r="H27" s="301">
        <v>6787</v>
      </c>
    </row>
    <row r="28" spans="1:8" ht="12.75">
      <c r="A28" s="59" t="s">
        <v>333</v>
      </c>
      <c r="B28" s="2">
        <v>320</v>
      </c>
      <c r="C28" s="3">
        <v>0</v>
      </c>
      <c r="D28" s="74">
        <f t="shared" si="0"/>
        <v>320</v>
      </c>
      <c r="E28" s="3">
        <v>3855</v>
      </c>
      <c r="F28" s="74">
        <f t="shared" si="3"/>
        <v>4175</v>
      </c>
      <c r="G28" s="3" t="s">
        <v>23</v>
      </c>
      <c r="H28" s="301">
        <v>4175</v>
      </c>
    </row>
    <row r="29" spans="1:8" ht="12.75">
      <c r="A29" s="59" t="s">
        <v>334</v>
      </c>
      <c r="B29" s="3">
        <v>250</v>
      </c>
      <c r="C29" s="3">
        <v>0</v>
      </c>
      <c r="D29" s="74">
        <f t="shared" si="0"/>
        <v>250</v>
      </c>
      <c r="E29" s="3">
        <v>2060</v>
      </c>
      <c r="F29" s="74">
        <f t="shared" si="3"/>
        <v>2310</v>
      </c>
      <c r="G29" s="3" t="s">
        <v>23</v>
      </c>
      <c r="H29" s="301">
        <v>2310</v>
      </c>
    </row>
    <row r="30" spans="1:8" ht="12.75">
      <c r="A30" s="139" t="s">
        <v>335</v>
      </c>
      <c r="B30" s="71" t="s">
        <v>23</v>
      </c>
      <c r="C30" s="71" t="s">
        <v>23</v>
      </c>
      <c r="D30" s="71" t="s">
        <v>23</v>
      </c>
      <c r="E30" s="71">
        <v>1261</v>
      </c>
      <c r="F30" s="71">
        <v>1261</v>
      </c>
      <c r="G30" s="71" t="s">
        <v>23</v>
      </c>
      <c r="H30" s="302">
        <v>1261</v>
      </c>
    </row>
    <row r="31" spans="1:13" ht="12.75">
      <c r="A31" s="18"/>
      <c r="B31" s="9"/>
      <c r="C31" s="9"/>
      <c r="D31" s="9"/>
      <c r="E31" s="9"/>
      <c r="F31" s="242"/>
      <c r="G31" s="9"/>
      <c r="H31" s="264"/>
      <c r="I31" s="9"/>
      <c r="J31" s="9"/>
      <c r="K31" s="9"/>
      <c r="L31" s="9"/>
      <c r="M31" s="3"/>
    </row>
    <row r="32" spans="1:13" ht="12.75">
      <c r="A32" s="59" t="s">
        <v>336</v>
      </c>
      <c r="B32" s="2" t="s">
        <v>337</v>
      </c>
      <c r="C32" s="2"/>
      <c r="D32" s="2" t="s">
        <v>579</v>
      </c>
      <c r="E32" s="2"/>
      <c r="F32" s="2"/>
      <c r="G32" s="2"/>
      <c r="H32" s="305"/>
      <c r="I32" s="2"/>
      <c r="J32" s="2"/>
      <c r="K32" s="2"/>
      <c r="L32" s="2"/>
      <c r="M32" s="3"/>
    </row>
    <row r="33" spans="1:13" ht="12.75">
      <c r="A33" s="59" t="s">
        <v>338</v>
      </c>
      <c r="B33" s="2"/>
      <c r="C33" s="2"/>
      <c r="D33" s="2"/>
      <c r="E33" s="2"/>
      <c r="F33" s="2"/>
      <c r="G33" s="2"/>
      <c r="H33" s="305"/>
      <c r="I33" s="2"/>
      <c r="J33" s="2"/>
      <c r="K33" s="2"/>
      <c r="L33" s="2"/>
      <c r="M33" s="3"/>
    </row>
    <row r="34" spans="1:13" ht="12.75">
      <c r="A34" s="242" t="s">
        <v>581</v>
      </c>
      <c r="B34" s="25"/>
      <c r="C34" s="25"/>
      <c r="D34" s="25"/>
      <c r="E34" s="25"/>
      <c r="F34" s="242"/>
      <c r="G34" s="25"/>
      <c r="H34" s="440"/>
      <c r="I34" s="25"/>
      <c r="J34" s="25"/>
      <c r="K34" s="25"/>
      <c r="L34" s="25"/>
      <c r="M34" s="19"/>
    </row>
    <row r="35" spans="1:13" ht="12.75">
      <c r="A35" s="59" t="s">
        <v>582</v>
      </c>
      <c r="B35" s="2"/>
      <c r="C35" s="2"/>
      <c r="D35" s="2"/>
      <c r="E35" s="2"/>
      <c r="F35" s="2"/>
      <c r="G35" s="2"/>
      <c r="H35" s="305"/>
      <c r="I35" s="2"/>
      <c r="J35" s="2"/>
      <c r="K35" s="2"/>
      <c r="L35" s="2"/>
      <c r="M35" s="3"/>
    </row>
    <row r="36" spans="1:62" ht="12.75">
      <c r="A36" s="127" t="s">
        <v>580</v>
      </c>
      <c r="B36" s="11"/>
      <c r="C36" s="11"/>
      <c r="D36" s="11"/>
      <c r="E36" s="11"/>
      <c r="F36" s="11"/>
      <c r="G36" s="11"/>
      <c r="H36" s="279"/>
      <c r="I36" s="13"/>
      <c r="J36" s="13"/>
      <c r="K36" s="13"/>
      <c r="L36" s="13"/>
      <c r="M36" s="8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row>
    <row r="37" spans="1:9" ht="12.75">
      <c r="A37" s="18"/>
      <c r="B37" s="9"/>
      <c r="C37" s="9"/>
      <c r="D37" s="9"/>
      <c r="E37" s="9"/>
      <c r="F37" s="25"/>
      <c r="G37" s="49"/>
      <c r="H37" s="49"/>
      <c r="I37" s="49"/>
    </row>
    <row r="38" ht="12.75">
      <c r="A38" s="603" t="s">
        <v>631</v>
      </c>
    </row>
  </sheetData>
  <hyperlinks>
    <hyperlink ref="F32" location="'Options time series-NSE '!A1" display="Stock Futures"/>
    <hyperlink ref="D31" location="'BSE HC'!A1" display="BSE HC "/>
    <hyperlink ref="I31" location="'BSE HC'!A1" display="BSE HC "/>
    <hyperlink ref="B31" location="'BSE HC'!A1" display="BSE HC "/>
    <hyperlink ref="G1" location="Index!A1" display="Index!A1"/>
    <hyperlink ref="A38" location="Index!A1" display="Index!A1"/>
  </hyperlink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U25"/>
  <sheetViews>
    <sheetView workbookViewId="0" topLeftCell="A1">
      <selection activeCell="I1" sqref="I1"/>
    </sheetView>
  </sheetViews>
  <sheetFormatPr defaultColWidth="9.140625" defaultRowHeight="12.75"/>
  <cols>
    <col min="1" max="1" width="32.57421875" style="0" customWidth="1"/>
    <col min="2" max="4" width="9.421875" style="0" customWidth="1"/>
    <col min="5" max="5" width="11.8515625" style="0" customWidth="1"/>
    <col min="9" max="9" width="11.8515625" style="0" customWidth="1"/>
    <col min="13" max="13" width="11.8515625" style="0" customWidth="1"/>
    <col min="17" max="17" width="11.8515625" style="0" customWidth="1"/>
  </cols>
  <sheetData>
    <row r="1" ht="12.75">
      <c r="I1" s="603" t="s">
        <v>631</v>
      </c>
    </row>
    <row r="2" spans="1:14" ht="12.75">
      <c r="A2" s="26" t="s">
        <v>339</v>
      </c>
      <c r="B2" s="2"/>
      <c r="C2" s="2"/>
      <c r="D2" s="2"/>
      <c r="E2" s="2"/>
      <c r="F2" s="2"/>
      <c r="G2" s="2"/>
      <c r="H2" s="2"/>
      <c r="I2" s="2"/>
      <c r="J2" s="2"/>
      <c r="K2" s="2"/>
      <c r="L2" s="2"/>
      <c r="M2" s="3"/>
      <c r="N2" s="2"/>
    </row>
    <row r="3" spans="1:17" ht="12.75">
      <c r="A3" s="4"/>
      <c r="B3" s="30"/>
      <c r="C3" s="30"/>
      <c r="D3" s="30"/>
      <c r="E3" s="30"/>
      <c r="F3" s="30"/>
      <c r="G3" s="30"/>
      <c r="H3" s="30"/>
      <c r="I3" s="30"/>
      <c r="J3" s="30"/>
      <c r="K3" s="30"/>
      <c r="L3" s="30"/>
      <c r="M3" s="31"/>
      <c r="Q3" s="30"/>
    </row>
    <row r="4" spans="1:21" ht="12.75">
      <c r="A4" s="260"/>
      <c r="B4" s="546">
        <v>39845</v>
      </c>
      <c r="C4" s="547"/>
      <c r="D4" s="547"/>
      <c r="E4" s="3" t="s">
        <v>506</v>
      </c>
      <c r="F4" s="596">
        <v>39814</v>
      </c>
      <c r="G4" s="547"/>
      <c r="H4" s="547"/>
      <c r="I4" s="101" t="s">
        <v>506</v>
      </c>
      <c r="J4" s="546">
        <v>39456</v>
      </c>
      <c r="K4" s="547"/>
      <c r="L4" s="547"/>
      <c r="M4" s="101" t="s">
        <v>506</v>
      </c>
      <c r="N4" s="546" t="s">
        <v>50</v>
      </c>
      <c r="O4" s="547"/>
      <c r="P4" s="547"/>
      <c r="Q4" s="101" t="s">
        <v>340</v>
      </c>
      <c r="R4" s="546" t="s">
        <v>44</v>
      </c>
      <c r="S4" s="547"/>
      <c r="T4" s="547"/>
      <c r="U4" s="300" t="s">
        <v>340</v>
      </c>
    </row>
    <row r="5" spans="1:21" ht="12.75">
      <c r="A5" s="145"/>
      <c r="B5" s="25" t="s">
        <v>594</v>
      </c>
      <c r="C5" s="25" t="s">
        <v>595</v>
      </c>
      <c r="D5" s="25" t="s">
        <v>595</v>
      </c>
      <c r="E5" s="3" t="s">
        <v>341</v>
      </c>
      <c r="F5" s="514" t="s">
        <v>594</v>
      </c>
      <c r="G5" s="20" t="s">
        <v>595</v>
      </c>
      <c r="H5" s="20" t="s">
        <v>595</v>
      </c>
      <c r="I5" s="89" t="s">
        <v>341</v>
      </c>
      <c r="J5" s="13" t="s">
        <v>596</v>
      </c>
      <c r="K5" s="145"/>
      <c r="L5" s="13"/>
      <c r="M5" s="89" t="s">
        <v>341</v>
      </c>
      <c r="N5" s="20" t="s">
        <v>594</v>
      </c>
      <c r="O5" s="20" t="s">
        <v>558</v>
      </c>
      <c r="P5" s="20" t="s">
        <v>558</v>
      </c>
      <c r="Q5" s="89" t="s">
        <v>341</v>
      </c>
      <c r="R5" s="20" t="s">
        <v>594</v>
      </c>
      <c r="S5" s="20" t="s">
        <v>558</v>
      </c>
      <c r="T5" s="20" t="s">
        <v>558</v>
      </c>
      <c r="U5" s="301" t="s">
        <v>341</v>
      </c>
    </row>
    <row r="6" spans="1:21" ht="12.75">
      <c r="A6" s="54"/>
      <c r="B6" s="31" t="s">
        <v>342</v>
      </c>
      <c r="C6" s="31" t="s">
        <v>343</v>
      </c>
      <c r="D6" s="31" t="s">
        <v>344</v>
      </c>
      <c r="E6" s="128" t="s">
        <v>609</v>
      </c>
      <c r="F6" s="515" t="s">
        <v>342</v>
      </c>
      <c r="G6" s="31" t="s">
        <v>343</v>
      </c>
      <c r="H6" s="31" t="s">
        <v>344</v>
      </c>
      <c r="I6" s="128" t="s">
        <v>597</v>
      </c>
      <c r="J6" s="31" t="s">
        <v>342</v>
      </c>
      <c r="K6" s="149" t="s">
        <v>343</v>
      </c>
      <c r="L6" s="31" t="s">
        <v>344</v>
      </c>
      <c r="M6" s="128" t="s">
        <v>598</v>
      </c>
      <c r="N6" s="31" t="s">
        <v>342</v>
      </c>
      <c r="O6" s="31" t="s">
        <v>343</v>
      </c>
      <c r="P6" s="31" t="s">
        <v>344</v>
      </c>
      <c r="Q6" s="128" t="s">
        <v>345</v>
      </c>
      <c r="R6" s="31" t="s">
        <v>342</v>
      </c>
      <c r="S6" s="31" t="s">
        <v>343</v>
      </c>
      <c r="T6" s="31" t="s">
        <v>344</v>
      </c>
      <c r="U6" s="328" t="s">
        <v>345</v>
      </c>
    </row>
    <row r="7" spans="1:21" ht="12.75">
      <c r="A7" s="129"/>
      <c r="B7" s="9"/>
      <c r="C7" s="9"/>
      <c r="D7" s="9"/>
      <c r="E7" s="9"/>
      <c r="F7" s="516"/>
      <c r="G7" s="32"/>
      <c r="H7" s="32"/>
      <c r="I7" s="32"/>
      <c r="J7" s="54"/>
      <c r="K7" s="32"/>
      <c r="L7" s="32"/>
      <c r="M7" s="32"/>
      <c r="N7" s="145"/>
      <c r="O7" s="145"/>
      <c r="P7" s="145"/>
      <c r="Q7" s="338"/>
      <c r="R7" s="145"/>
      <c r="S7" s="145"/>
      <c r="T7" s="145"/>
      <c r="U7" s="430"/>
    </row>
    <row r="8" spans="1:21" ht="12.75">
      <c r="A8" s="138" t="s">
        <v>53</v>
      </c>
      <c r="B8" s="72">
        <v>2</v>
      </c>
      <c r="C8" s="72">
        <v>3</v>
      </c>
      <c r="D8" s="72">
        <v>4</v>
      </c>
      <c r="E8" s="72">
        <v>5</v>
      </c>
      <c r="F8" s="517">
        <v>2</v>
      </c>
      <c r="G8" s="72">
        <v>3</v>
      </c>
      <c r="H8" s="72">
        <v>4</v>
      </c>
      <c r="I8" s="72">
        <v>5</v>
      </c>
      <c r="J8" s="72">
        <v>6</v>
      </c>
      <c r="K8" s="72">
        <v>7</v>
      </c>
      <c r="L8" s="72">
        <v>8</v>
      </c>
      <c r="M8" s="72">
        <v>9</v>
      </c>
      <c r="N8" s="72">
        <v>10</v>
      </c>
      <c r="O8" s="72">
        <v>11</v>
      </c>
      <c r="P8" s="72">
        <v>12</v>
      </c>
      <c r="Q8" s="37">
        <v>13</v>
      </c>
      <c r="R8" s="72">
        <v>10</v>
      </c>
      <c r="S8" s="72">
        <v>11</v>
      </c>
      <c r="T8" s="72">
        <v>12</v>
      </c>
      <c r="U8" s="326">
        <v>13</v>
      </c>
    </row>
    <row r="9" spans="1:21" ht="12.75">
      <c r="A9" s="145" t="s">
        <v>346</v>
      </c>
      <c r="B9" s="130"/>
      <c r="C9" s="130"/>
      <c r="D9" s="19"/>
      <c r="E9" s="19"/>
      <c r="F9" s="518"/>
      <c r="G9" s="130"/>
      <c r="H9" s="41"/>
      <c r="I9" s="41"/>
      <c r="J9" s="13"/>
      <c r="K9" s="13"/>
      <c r="L9" s="13"/>
      <c r="M9" s="13"/>
      <c r="N9" s="13"/>
      <c r="O9" s="145"/>
      <c r="P9" s="13"/>
      <c r="Q9" s="41" t="s">
        <v>23</v>
      </c>
      <c r="R9" s="13"/>
      <c r="S9" s="145"/>
      <c r="T9" s="13"/>
      <c r="U9" s="306" t="s">
        <v>23</v>
      </c>
    </row>
    <row r="10" spans="1:21" ht="12.75">
      <c r="A10" s="145" t="s">
        <v>347</v>
      </c>
      <c r="B10" s="131">
        <v>75357</v>
      </c>
      <c r="C10" s="131">
        <v>71555</v>
      </c>
      <c r="D10" s="19">
        <f aca="true" t="shared" si="0" ref="D10:D15">(B10-C10)</f>
        <v>3802</v>
      </c>
      <c r="E10" s="2">
        <v>82644</v>
      </c>
      <c r="F10" s="519">
        <v>79292</v>
      </c>
      <c r="G10" s="131">
        <v>66202</v>
      </c>
      <c r="H10" s="41">
        <f aca="true" t="shared" si="1" ref="H10:H15">(F10-G10)</f>
        <v>13090</v>
      </c>
      <c r="I10" s="13">
        <v>77263</v>
      </c>
      <c r="J10" s="13">
        <v>67097</v>
      </c>
      <c r="K10" s="13">
        <v>63901</v>
      </c>
      <c r="L10" s="13">
        <f aca="true" t="shared" si="2" ref="L10:L15">(J10-K10)</f>
        <v>3196</v>
      </c>
      <c r="M10" s="13">
        <v>89990</v>
      </c>
      <c r="N10" s="13">
        <v>489594</v>
      </c>
      <c r="O10" s="13">
        <v>471274</v>
      </c>
      <c r="P10" s="13">
        <f aca="true" t="shared" si="3" ref="P10:P15">(N10-O10)</f>
        <v>18320</v>
      </c>
      <c r="Q10" s="13">
        <v>81229</v>
      </c>
      <c r="R10" s="13">
        <v>214013</v>
      </c>
      <c r="S10" s="13">
        <v>203293</v>
      </c>
      <c r="T10" s="13">
        <f>(R10-S10)</f>
        <v>10720</v>
      </c>
      <c r="U10" s="305">
        <v>54570</v>
      </c>
    </row>
    <row r="11" spans="1:21" ht="12.75">
      <c r="A11" s="54" t="s">
        <v>348</v>
      </c>
      <c r="B11" s="131">
        <v>43587</v>
      </c>
      <c r="C11" s="131">
        <v>40552</v>
      </c>
      <c r="D11" s="19">
        <f t="shared" si="0"/>
        <v>3035</v>
      </c>
      <c r="E11" s="2">
        <v>24268</v>
      </c>
      <c r="F11" s="519">
        <v>46868</v>
      </c>
      <c r="G11" s="131">
        <v>43018</v>
      </c>
      <c r="H11" s="41">
        <f t="shared" si="1"/>
        <v>3850</v>
      </c>
      <c r="I11" s="13">
        <v>18732</v>
      </c>
      <c r="J11" s="13">
        <v>22584</v>
      </c>
      <c r="K11" s="13">
        <v>22413</v>
      </c>
      <c r="L11" s="13">
        <f t="shared" si="2"/>
        <v>171</v>
      </c>
      <c r="M11" s="13">
        <v>15044</v>
      </c>
      <c r="N11" s="13">
        <v>194030</v>
      </c>
      <c r="O11" s="13">
        <v>191851</v>
      </c>
      <c r="P11" s="13">
        <f t="shared" si="3"/>
        <v>2179</v>
      </c>
      <c r="Q11" s="13">
        <v>14337</v>
      </c>
      <c r="R11" s="13">
        <v>124607</v>
      </c>
      <c r="S11" s="13">
        <v>120381</v>
      </c>
      <c r="T11" s="13">
        <f>(R11-S11)</f>
        <v>4226</v>
      </c>
      <c r="U11" s="305">
        <v>9643</v>
      </c>
    </row>
    <row r="12" spans="1:21" ht="12.75">
      <c r="A12" s="145" t="s">
        <v>349</v>
      </c>
      <c r="B12" s="3">
        <v>362576</v>
      </c>
      <c r="C12" s="3">
        <v>335384</v>
      </c>
      <c r="D12" s="19">
        <f t="shared" si="0"/>
        <v>27192</v>
      </c>
      <c r="E12" s="3">
        <v>394061</v>
      </c>
      <c r="F12" s="520">
        <v>377503</v>
      </c>
      <c r="G12" s="89">
        <v>327640</v>
      </c>
      <c r="H12" s="41">
        <f t="shared" si="1"/>
        <v>49863</v>
      </c>
      <c r="I12" s="89">
        <v>364954</v>
      </c>
      <c r="J12" s="89">
        <v>467551</v>
      </c>
      <c r="K12" s="89">
        <v>428197</v>
      </c>
      <c r="L12" s="13">
        <f t="shared" si="2"/>
        <v>39354</v>
      </c>
      <c r="M12" s="89">
        <v>465842</v>
      </c>
      <c r="N12" s="13">
        <v>3780752</v>
      </c>
      <c r="O12" s="13">
        <v>3647450</v>
      </c>
      <c r="P12" s="13">
        <f t="shared" si="3"/>
        <v>133302</v>
      </c>
      <c r="Q12" s="13">
        <v>442942</v>
      </c>
      <c r="R12" s="13">
        <v>1599972</v>
      </c>
      <c r="S12" s="13">
        <v>1520838</v>
      </c>
      <c r="T12" s="13">
        <f>(R12-S12)</f>
        <v>79134</v>
      </c>
      <c r="U12" s="305">
        <v>289279</v>
      </c>
    </row>
    <row r="13" spans="1:21" ht="12.75">
      <c r="A13" s="54" t="s">
        <v>350</v>
      </c>
      <c r="B13" s="131">
        <v>157590</v>
      </c>
      <c r="C13" s="131">
        <v>147774</v>
      </c>
      <c r="D13" s="19">
        <f t="shared" si="0"/>
        <v>9816</v>
      </c>
      <c r="E13" s="2">
        <v>155336</v>
      </c>
      <c r="F13" s="519">
        <v>162489</v>
      </c>
      <c r="G13" s="131">
        <v>141872</v>
      </c>
      <c r="H13" s="41">
        <f t="shared" si="1"/>
        <v>20617</v>
      </c>
      <c r="I13" s="13">
        <v>145327</v>
      </c>
      <c r="J13" s="13">
        <v>179575</v>
      </c>
      <c r="K13" s="13">
        <v>170010</v>
      </c>
      <c r="L13" s="13">
        <f t="shared" si="2"/>
        <v>9565</v>
      </c>
      <c r="M13" s="13">
        <v>166971</v>
      </c>
      <c r="N13" s="13">
        <v>1369180</v>
      </c>
      <c r="O13" s="13">
        <v>1311006</v>
      </c>
      <c r="P13" s="13">
        <f t="shared" si="3"/>
        <v>58174</v>
      </c>
      <c r="Q13" s="13">
        <v>166104</v>
      </c>
      <c r="R13" s="13">
        <v>479754</v>
      </c>
      <c r="S13" s="13">
        <v>450447</v>
      </c>
      <c r="T13" s="13">
        <f>(R13-S13)</f>
        <v>29307</v>
      </c>
      <c r="U13" s="305">
        <v>86157</v>
      </c>
    </row>
    <row r="14" spans="1:21" ht="12.75">
      <c r="A14" s="145" t="s">
        <v>351</v>
      </c>
      <c r="B14" s="131">
        <v>15661</v>
      </c>
      <c r="C14" s="131">
        <v>13922</v>
      </c>
      <c r="D14" s="19">
        <f t="shared" si="0"/>
        <v>1739</v>
      </c>
      <c r="E14" s="2">
        <v>32781</v>
      </c>
      <c r="F14" s="519">
        <v>13698</v>
      </c>
      <c r="G14" s="131">
        <v>12035</v>
      </c>
      <c r="H14" s="41">
        <f t="shared" si="1"/>
        <v>1663</v>
      </c>
      <c r="I14" s="13">
        <v>31965</v>
      </c>
      <c r="J14" s="89">
        <v>24110</v>
      </c>
      <c r="K14" s="41">
        <v>22282</v>
      </c>
      <c r="L14" s="13">
        <f t="shared" si="2"/>
        <v>1828</v>
      </c>
      <c r="M14" s="41">
        <v>34916</v>
      </c>
      <c r="N14" s="13">
        <v>182305</v>
      </c>
      <c r="O14" s="13">
        <v>175937</v>
      </c>
      <c r="P14" s="13">
        <f t="shared" si="3"/>
        <v>6368</v>
      </c>
      <c r="Q14" s="13">
        <v>31168</v>
      </c>
      <c r="R14" s="13">
        <v>0</v>
      </c>
      <c r="S14" s="13">
        <v>0</v>
      </c>
      <c r="T14" s="13">
        <v>0</v>
      </c>
      <c r="U14" s="305">
        <v>0</v>
      </c>
    </row>
    <row r="15" spans="1:21" ht="12.75">
      <c r="A15" s="145" t="s">
        <v>352</v>
      </c>
      <c r="B15" s="131">
        <v>166906</v>
      </c>
      <c r="C15" s="131">
        <v>152712</v>
      </c>
      <c r="D15" s="19">
        <f t="shared" si="0"/>
        <v>14194</v>
      </c>
      <c r="E15" s="2">
        <v>182753</v>
      </c>
      <c r="F15" s="519">
        <v>180203</v>
      </c>
      <c r="G15" s="131">
        <v>153251</v>
      </c>
      <c r="H15" s="41">
        <f t="shared" si="1"/>
        <v>26952</v>
      </c>
      <c r="I15" s="13">
        <v>164398</v>
      </c>
      <c r="J15" s="13">
        <v>165133</v>
      </c>
      <c r="K15" s="13">
        <v>146883</v>
      </c>
      <c r="L15" s="13">
        <f t="shared" si="2"/>
        <v>18250</v>
      </c>
      <c r="M15" s="13">
        <v>173921</v>
      </c>
      <c r="N15" s="13">
        <v>1392729</v>
      </c>
      <c r="O15" s="13">
        <v>1341120</v>
      </c>
      <c r="P15" s="13">
        <f t="shared" si="3"/>
        <v>51609</v>
      </c>
      <c r="Q15" s="13">
        <v>165790</v>
      </c>
      <c r="R15" s="13">
        <v>621899</v>
      </c>
      <c r="S15" s="13">
        <v>591457</v>
      </c>
      <c r="T15" s="13">
        <f>(R15-S15)</f>
        <v>30442</v>
      </c>
      <c r="U15" s="305">
        <v>104779</v>
      </c>
    </row>
    <row r="16" spans="1:21" ht="12.75">
      <c r="A16" s="145" t="s">
        <v>353</v>
      </c>
      <c r="B16" s="3"/>
      <c r="C16" s="3"/>
      <c r="D16" s="19"/>
      <c r="E16" s="2"/>
      <c r="F16" s="520"/>
      <c r="G16" s="89"/>
      <c r="H16" s="41"/>
      <c r="I16" s="13"/>
      <c r="J16" s="13"/>
      <c r="K16" s="13"/>
      <c r="L16" s="13"/>
      <c r="M16" s="13"/>
      <c r="N16" s="145"/>
      <c r="O16" s="145"/>
      <c r="P16" s="13"/>
      <c r="Q16" s="13"/>
      <c r="R16" s="145"/>
      <c r="S16" s="145"/>
      <c r="T16" s="13"/>
      <c r="U16" s="305"/>
    </row>
    <row r="17" spans="1:21" ht="12.75">
      <c r="A17" s="145" t="s">
        <v>354</v>
      </c>
      <c r="B17" s="131">
        <v>22419</v>
      </c>
      <c r="C17" s="131">
        <v>20976</v>
      </c>
      <c r="D17" s="19">
        <f>(B17-C17)</f>
        <v>1443</v>
      </c>
      <c r="E17" s="2">
        <v>23191</v>
      </c>
      <c r="F17" s="519">
        <v>21113</v>
      </c>
      <c r="G17" s="131">
        <v>20482</v>
      </c>
      <c r="H17" s="41">
        <f>(F17-G17)</f>
        <v>631</v>
      </c>
      <c r="I17" s="13">
        <v>23264</v>
      </c>
      <c r="J17" s="13">
        <v>98733</v>
      </c>
      <c r="K17" s="13">
        <v>89022</v>
      </c>
      <c r="L17" s="13">
        <f>(J17-K17)</f>
        <v>9711</v>
      </c>
      <c r="M17" s="13">
        <v>90034</v>
      </c>
      <c r="N17" s="13">
        <v>836538</v>
      </c>
      <c r="O17" s="13">
        <v>819387</v>
      </c>
      <c r="P17" s="13">
        <f>(N17-O17)</f>
        <v>17151</v>
      </c>
      <c r="Q17" s="13">
        <v>79880</v>
      </c>
      <c r="R17" s="13">
        <v>498319</v>
      </c>
      <c r="S17" s="13">
        <v>478934</v>
      </c>
      <c r="T17" s="13">
        <f>(R17-S17)</f>
        <v>19385</v>
      </c>
      <c r="U17" s="305">
        <v>77239</v>
      </c>
    </row>
    <row r="18" spans="1:21" ht="12.75">
      <c r="A18" s="145" t="s">
        <v>355</v>
      </c>
      <c r="B18" s="71"/>
      <c r="C18" s="71"/>
      <c r="D18" s="31"/>
      <c r="E18" s="11"/>
      <c r="F18" s="521"/>
      <c r="G18" s="71"/>
      <c r="H18" s="31"/>
      <c r="I18" s="11"/>
      <c r="J18" s="11"/>
      <c r="K18" s="11"/>
      <c r="L18" s="11"/>
      <c r="M18" s="11"/>
      <c r="N18" s="139"/>
      <c r="O18" s="139"/>
      <c r="P18" s="11"/>
      <c r="Q18" s="11"/>
      <c r="R18" s="139"/>
      <c r="S18" s="139"/>
      <c r="T18" s="11"/>
      <c r="U18" s="279"/>
    </row>
    <row r="19" spans="1:21" ht="12.75">
      <c r="A19" s="207" t="s">
        <v>356</v>
      </c>
      <c r="B19" s="11">
        <f>SUM(B9:B12)</f>
        <v>481520</v>
      </c>
      <c r="C19" s="11">
        <f>SUM(C9:C12)</f>
        <v>447491</v>
      </c>
      <c r="D19" s="132">
        <f>(B19-C19)</f>
        <v>34029</v>
      </c>
      <c r="E19" s="11">
        <f>SUM(E9:E12)</f>
        <v>500973</v>
      </c>
      <c r="F19" s="522">
        <v>503663</v>
      </c>
      <c r="G19" s="11">
        <v>436860</v>
      </c>
      <c r="H19" s="132">
        <f>(F19-G19)</f>
        <v>66803</v>
      </c>
      <c r="I19" s="71">
        <v>460949</v>
      </c>
      <c r="J19" s="11">
        <v>376877</v>
      </c>
      <c r="K19" s="11">
        <f>SUM(K9:K12)</f>
        <v>514511</v>
      </c>
      <c r="L19" s="133">
        <f>(J19-K19)</f>
        <v>-137634</v>
      </c>
      <c r="M19" s="11">
        <f>SUM(M9:M12)</f>
        <v>570876</v>
      </c>
      <c r="N19" s="11">
        <v>3780752</v>
      </c>
      <c r="O19" s="11">
        <v>3647450</v>
      </c>
      <c r="P19" s="133">
        <f>(N19-O19)</f>
        <v>133302</v>
      </c>
      <c r="Q19" s="71">
        <v>538508</v>
      </c>
      <c r="R19" s="11">
        <v>1938592</v>
      </c>
      <c r="S19" s="11">
        <v>1844512</v>
      </c>
      <c r="T19" s="133">
        <f>(R19-S19)</f>
        <v>94080</v>
      </c>
      <c r="U19" s="302">
        <v>326388</v>
      </c>
    </row>
    <row r="20" spans="1:17" ht="12.75">
      <c r="A20" s="126" t="s">
        <v>357</v>
      </c>
      <c r="B20" s="32"/>
      <c r="C20" s="32"/>
      <c r="D20" s="32"/>
      <c r="E20" s="32"/>
      <c r="F20" s="32"/>
      <c r="G20" s="32"/>
      <c r="H20" s="32"/>
      <c r="I20" s="32"/>
      <c r="J20" s="32"/>
      <c r="K20" s="32"/>
      <c r="L20" s="32"/>
      <c r="M20" s="41"/>
      <c r="N20" s="145"/>
      <c r="O20" s="145"/>
      <c r="P20" s="145"/>
      <c r="Q20" s="264"/>
    </row>
    <row r="21" spans="1:17" ht="12.75">
      <c r="A21" s="120" t="s">
        <v>358</v>
      </c>
      <c r="B21" s="32"/>
      <c r="C21" s="32"/>
      <c r="D21" s="32"/>
      <c r="E21" s="32"/>
      <c r="F21" s="32"/>
      <c r="G21" s="32"/>
      <c r="H21" s="32"/>
      <c r="I21" s="32"/>
      <c r="J21" s="32"/>
      <c r="K21" s="32"/>
      <c r="L21" s="32"/>
      <c r="M21" s="41"/>
      <c r="N21" s="145"/>
      <c r="O21" s="145"/>
      <c r="P21" s="145"/>
      <c r="Q21" s="264"/>
    </row>
    <row r="22" spans="1:17" ht="12.75">
      <c r="A22" s="13" t="s">
        <v>359</v>
      </c>
      <c r="B22" s="145"/>
      <c r="C22" s="13"/>
      <c r="D22" s="13"/>
      <c r="E22" s="13"/>
      <c r="F22" s="13"/>
      <c r="G22" s="13"/>
      <c r="H22" s="13"/>
      <c r="I22" s="13"/>
      <c r="J22" s="13"/>
      <c r="K22" s="13"/>
      <c r="L22" s="13"/>
      <c r="M22" s="89"/>
      <c r="N22" s="145"/>
      <c r="O22" s="145"/>
      <c r="P22" s="145"/>
      <c r="Q22" s="305"/>
    </row>
    <row r="23" spans="1:17" ht="12.75">
      <c r="A23" s="139" t="s">
        <v>559</v>
      </c>
      <c r="B23" s="34"/>
      <c r="C23" s="34"/>
      <c r="D23" s="34"/>
      <c r="E23" s="34"/>
      <c r="F23" s="34"/>
      <c r="G23" s="34"/>
      <c r="H23" s="34"/>
      <c r="I23" s="34"/>
      <c r="J23" s="34"/>
      <c r="K23" s="34"/>
      <c r="L23" s="34"/>
      <c r="M23" s="31"/>
      <c r="N23" s="139"/>
      <c r="O23" s="139"/>
      <c r="P23" s="139"/>
      <c r="Q23" s="329"/>
    </row>
    <row r="24" spans="1:17" ht="12.75">
      <c r="A24" s="32"/>
      <c r="B24" s="9"/>
      <c r="C24" s="9"/>
      <c r="D24" s="9"/>
      <c r="E24" s="9"/>
      <c r="F24" s="9"/>
      <c r="G24" s="9"/>
      <c r="H24" s="9"/>
      <c r="I24" s="9"/>
      <c r="J24" s="9"/>
      <c r="K24" s="9"/>
      <c r="L24" s="9"/>
      <c r="M24" s="19"/>
      <c r="Q24" s="32"/>
    </row>
    <row r="25" ht="12.75">
      <c r="A25" s="603" t="s">
        <v>631</v>
      </c>
    </row>
  </sheetData>
  <mergeCells count="5">
    <mergeCell ref="R4:T4"/>
    <mergeCell ref="B4:D4"/>
    <mergeCell ref="F4:H4"/>
    <mergeCell ref="J4:L4"/>
    <mergeCell ref="N4:P4"/>
  </mergeCells>
  <hyperlinks>
    <hyperlink ref="F22" location="'Options time series-NSE '!A1" display="Stock Futures"/>
    <hyperlink ref="J18" location="'Options time series-NSE '!A1" display="Nifty Futures"/>
    <hyperlink ref="A25" location="Index!A1" display="Index!A1"/>
    <hyperlink ref="I1" location="Index!A1" display="Index!A1"/>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A16"/>
  <sheetViews>
    <sheetView workbookViewId="0" topLeftCell="A1">
      <selection activeCell="H1" sqref="H1"/>
    </sheetView>
  </sheetViews>
  <sheetFormatPr defaultColWidth="9.140625" defaultRowHeight="12.75"/>
  <cols>
    <col min="1" max="1" width="31.140625" style="0" customWidth="1"/>
    <col min="2" max="2" width="12.57421875" style="0" customWidth="1"/>
    <col min="3" max="14" width="10.7109375" style="0" customWidth="1"/>
    <col min="15" max="16" width="10.140625" style="0" customWidth="1"/>
    <col min="17" max="17" width="10.7109375" style="0" customWidth="1"/>
    <col min="18" max="27" width="9.140625" style="49" customWidth="1"/>
  </cols>
  <sheetData>
    <row r="1" ht="12.75">
      <c r="H1" s="603" t="s">
        <v>631</v>
      </c>
    </row>
    <row r="2" spans="1:27" ht="12.75">
      <c r="A2" s="22" t="s">
        <v>360</v>
      </c>
      <c r="B2" s="9"/>
      <c r="C2" s="9"/>
      <c r="D2" s="9"/>
      <c r="E2" s="9"/>
      <c r="F2" s="9"/>
      <c r="G2" s="9"/>
      <c r="H2" s="9"/>
      <c r="I2" s="9"/>
      <c r="J2" s="9"/>
      <c r="K2" s="9"/>
      <c r="L2" s="9"/>
      <c r="M2" s="19"/>
      <c r="Q2" s="32"/>
      <c r="R2"/>
      <c r="S2"/>
      <c r="T2"/>
      <c r="U2"/>
      <c r="V2"/>
      <c r="W2"/>
      <c r="X2"/>
      <c r="Y2"/>
      <c r="Z2"/>
      <c r="AA2"/>
    </row>
    <row r="3" spans="1:27" ht="12.75">
      <c r="A3" s="435"/>
      <c r="B3" s="565"/>
      <c r="C3" s="566" t="s">
        <v>610</v>
      </c>
      <c r="D3" s="567"/>
      <c r="E3" s="565"/>
      <c r="F3" s="565"/>
      <c r="G3" s="566" t="s">
        <v>611</v>
      </c>
      <c r="H3" s="567"/>
      <c r="I3" s="565"/>
      <c r="J3" s="597" t="s">
        <v>503</v>
      </c>
      <c r="K3" s="597"/>
      <c r="L3" s="597"/>
      <c r="M3" s="597"/>
      <c r="N3" s="597" t="s">
        <v>44</v>
      </c>
      <c r="O3" s="597"/>
      <c r="P3" s="597"/>
      <c r="Q3" s="598"/>
      <c r="R3"/>
      <c r="S3"/>
      <c r="T3"/>
      <c r="U3"/>
      <c r="V3"/>
      <c r="W3"/>
      <c r="X3"/>
      <c r="Y3"/>
      <c r="Z3"/>
      <c r="AA3"/>
    </row>
    <row r="4" spans="1:27" ht="12.75">
      <c r="A4" s="145"/>
      <c r="B4" s="19" t="s">
        <v>361</v>
      </c>
      <c r="C4" s="19" t="s">
        <v>120</v>
      </c>
      <c r="D4" s="19" t="s">
        <v>362</v>
      </c>
      <c r="E4" s="19" t="s">
        <v>363</v>
      </c>
      <c r="F4" s="19" t="s">
        <v>361</v>
      </c>
      <c r="G4" s="19" t="s">
        <v>120</v>
      </c>
      <c r="H4" s="19" t="s">
        <v>362</v>
      </c>
      <c r="I4" s="19" t="s">
        <v>363</v>
      </c>
      <c r="J4" s="19" t="s">
        <v>361</v>
      </c>
      <c r="K4" s="19" t="s">
        <v>120</v>
      </c>
      <c r="L4" s="19" t="s">
        <v>362</v>
      </c>
      <c r="M4" s="19" t="s">
        <v>363</v>
      </c>
      <c r="N4" s="19" t="s">
        <v>361</v>
      </c>
      <c r="O4" s="19" t="s">
        <v>120</v>
      </c>
      <c r="P4" s="19" t="s">
        <v>362</v>
      </c>
      <c r="Q4" s="306" t="s">
        <v>363</v>
      </c>
      <c r="R4"/>
      <c r="S4"/>
      <c r="T4"/>
      <c r="U4"/>
      <c r="V4"/>
      <c r="W4"/>
      <c r="X4"/>
      <c r="Y4"/>
      <c r="Z4"/>
      <c r="AA4"/>
    </row>
    <row r="5" spans="1:27" ht="12.75">
      <c r="A5" s="145"/>
      <c r="B5" s="3" t="s">
        <v>364</v>
      </c>
      <c r="C5" s="3" t="s">
        <v>364</v>
      </c>
      <c r="D5" s="3"/>
      <c r="E5" s="3"/>
      <c r="F5" s="3" t="s">
        <v>364</v>
      </c>
      <c r="G5" s="3" t="s">
        <v>364</v>
      </c>
      <c r="H5" s="3"/>
      <c r="I5" s="3"/>
      <c r="J5" s="3" t="s">
        <v>364</v>
      </c>
      <c r="K5" s="3" t="s">
        <v>364</v>
      </c>
      <c r="L5" s="3"/>
      <c r="M5" s="3"/>
      <c r="N5" s="3" t="s">
        <v>364</v>
      </c>
      <c r="O5" s="3" t="s">
        <v>364</v>
      </c>
      <c r="P5" s="3"/>
      <c r="Q5" s="301"/>
      <c r="R5"/>
      <c r="S5"/>
      <c r="T5"/>
      <c r="U5"/>
      <c r="V5"/>
      <c r="W5"/>
      <c r="X5"/>
      <c r="Y5"/>
      <c r="Z5"/>
      <c r="AA5"/>
    </row>
    <row r="6" spans="1:27" ht="12.75">
      <c r="A6" s="139"/>
      <c r="B6" s="71" t="s">
        <v>365</v>
      </c>
      <c r="C6" s="71" t="s">
        <v>365</v>
      </c>
      <c r="D6" s="71"/>
      <c r="E6" s="71"/>
      <c r="F6" s="71" t="s">
        <v>365</v>
      </c>
      <c r="G6" s="71" t="s">
        <v>365</v>
      </c>
      <c r="H6" s="71"/>
      <c r="I6" s="71"/>
      <c r="J6" s="71" t="s">
        <v>365</v>
      </c>
      <c r="K6" s="71" t="s">
        <v>365</v>
      </c>
      <c r="L6" s="71"/>
      <c r="M6" s="71"/>
      <c r="N6" s="71" t="s">
        <v>365</v>
      </c>
      <c r="O6" s="71" t="s">
        <v>365</v>
      </c>
      <c r="P6" s="71"/>
      <c r="Q6" s="302"/>
      <c r="R6"/>
      <c r="S6"/>
      <c r="T6"/>
      <c r="U6"/>
      <c r="V6"/>
      <c r="W6"/>
      <c r="X6"/>
      <c r="Y6"/>
      <c r="Z6"/>
      <c r="AA6"/>
    </row>
    <row r="7" spans="1:27" ht="12.75">
      <c r="A7" s="138">
        <v>1</v>
      </c>
      <c r="B7" s="72">
        <f>(A7+1)</f>
        <v>2</v>
      </c>
      <c r="C7" s="72">
        <f aca="true" t="shared" si="0" ref="C7:I7">(B7+1)</f>
        <v>3</v>
      </c>
      <c r="D7" s="72">
        <f t="shared" si="0"/>
        <v>4</v>
      </c>
      <c r="E7" s="72">
        <f t="shared" si="0"/>
        <v>5</v>
      </c>
      <c r="F7" s="72">
        <f t="shared" si="0"/>
        <v>6</v>
      </c>
      <c r="G7" s="72">
        <f t="shared" si="0"/>
        <v>7</v>
      </c>
      <c r="H7" s="72">
        <f t="shared" si="0"/>
        <v>8</v>
      </c>
      <c r="I7" s="72">
        <f t="shared" si="0"/>
        <v>9</v>
      </c>
      <c r="J7" s="72">
        <f aca="true" t="shared" si="1" ref="J7:Q7">(I7+1)</f>
        <v>10</v>
      </c>
      <c r="K7" s="72">
        <f t="shared" si="1"/>
        <v>11</v>
      </c>
      <c r="L7" s="72">
        <f t="shared" si="1"/>
        <v>12</v>
      </c>
      <c r="M7" s="72">
        <f t="shared" si="1"/>
        <v>13</v>
      </c>
      <c r="N7" s="72">
        <f t="shared" si="1"/>
        <v>14</v>
      </c>
      <c r="O7" s="72">
        <f t="shared" si="1"/>
        <v>15</v>
      </c>
      <c r="P7" s="72">
        <f t="shared" si="1"/>
        <v>16</v>
      </c>
      <c r="Q7" s="303">
        <f t="shared" si="1"/>
        <v>17</v>
      </c>
      <c r="R7"/>
      <c r="S7"/>
      <c r="T7"/>
      <c r="U7"/>
      <c r="V7"/>
      <c r="W7"/>
      <c r="X7"/>
      <c r="Y7"/>
      <c r="Z7"/>
      <c r="AA7"/>
    </row>
    <row r="8" spans="1:27" ht="12.75">
      <c r="A8" s="18"/>
      <c r="B8" s="9"/>
      <c r="C8" s="9"/>
      <c r="D8" s="9"/>
      <c r="E8" s="9"/>
      <c r="F8" s="9"/>
      <c r="G8" s="9"/>
      <c r="H8" s="9"/>
      <c r="I8" s="9"/>
      <c r="J8" s="9"/>
      <c r="K8" s="9"/>
      <c r="L8" s="9"/>
      <c r="M8" s="9"/>
      <c r="N8" s="9"/>
      <c r="O8" s="9"/>
      <c r="P8" s="9"/>
      <c r="Q8" s="264"/>
      <c r="R8"/>
      <c r="S8"/>
      <c r="T8"/>
      <c r="U8"/>
      <c r="V8"/>
      <c r="W8"/>
      <c r="X8"/>
      <c r="Y8"/>
      <c r="Z8"/>
      <c r="AA8"/>
    </row>
    <row r="9" spans="1:27" ht="12.75">
      <c r="A9" s="59" t="s">
        <v>366</v>
      </c>
      <c r="B9" s="568">
        <v>3825330.17</v>
      </c>
      <c r="C9" s="568">
        <v>981524</v>
      </c>
      <c r="D9" s="568">
        <v>366678.85</v>
      </c>
      <c r="E9" s="568">
        <f>+B9+C9</f>
        <v>4806854.17</v>
      </c>
      <c r="F9" s="568">
        <v>3392284.83</v>
      </c>
      <c r="G9" s="568">
        <v>599268.88</v>
      </c>
      <c r="H9" s="568">
        <v>304035.33</v>
      </c>
      <c r="I9" s="568">
        <f>+F9+G9</f>
        <v>3991553.71</v>
      </c>
      <c r="J9" s="259">
        <v>3780752.63</v>
      </c>
      <c r="K9" s="259">
        <v>683623.69</v>
      </c>
      <c r="L9" s="259">
        <v>346125.75</v>
      </c>
      <c r="M9" s="259">
        <v>4464376.3</v>
      </c>
      <c r="N9" s="259">
        <v>1599873.44</v>
      </c>
      <c r="O9" s="259">
        <v>338619.53</v>
      </c>
      <c r="P9" s="259">
        <v>142279.68</v>
      </c>
      <c r="Q9" s="307">
        <v>1938493</v>
      </c>
      <c r="R9"/>
      <c r="S9"/>
      <c r="T9"/>
      <c r="U9"/>
      <c r="V9"/>
      <c r="W9"/>
      <c r="X9"/>
      <c r="Y9"/>
      <c r="Z9"/>
      <c r="AA9"/>
    </row>
    <row r="10" spans="1:27" ht="12.75">
      <c r="A10" s="59" t="s">
        <v>367</v>
      </c>
      <c r="B10" s="568">
        <v>3787119.98</v>
      </c>
      <c r="C10" s="568">
        <v>949333.89</v>
      </c>
      <c r="D10" s="568">
        <v>358582.59</v>
      </c>
      <c r="E10" s="568">
        <f>+B10+C10</f>
        <v>4736453.87</v>
      </c>
      <c r="F10" s="568">
        <v>3237246.65</v>
      </c>
      <c r="G10" s="568">
        <v>571302.44</v>
      </c>
      <c r="H10" s="568">
        <v>288461.46</v>
      </c>
      <c r="I10" s="568">
        <f>+F10+G10</f>
        <v>3808549.09</v>
      </c>
      <c r="J10" s="259">
        <v>3647448.68</v>
      </c>
      <c r="K10" s="259">
        <v>663126.07</v>
      </c>
      <c r="L10" s="259">
        <v>335448.42</v>
      </c>
      <c r="M10" s="259">
        <v>4310574.8</v>
      </c>
      <c r="N10" s="259">
        <v>1520835.78</v>
      </c>
      <c r="O10" s="259">
        <v>323672.41</v>
      </c>
      <c r="P10" s="259">
        <v>134953.53</v>
      </c>
      <c r="Q10" s="307">
        <v>1844508.2</v>
      </c>
      <c r="R10"/>
      <c r="S10"/>
      <c r="T10"/>
      <c r="U10"/>
      <c r="V10"/>
      <c r="W10"/>
      <c r="X10"/>
      <c r="Y10"/>
      <c r="Z10"/>
      <c r="AA10"/>
    </row>
    <row r="11" spans="1:27" ht="12.75">
      <c r="A11" s="59" t="s">
        <v>368</v>
      </c>
      <c r="B11" s="569">
        <v>38210.19</v>
      </c>
      <c r="C11" s="568">
        <v>32190.11</v>
      </c>
      <c r="D11" s="569">
        <v>8096.26</v>
      </c>
      <c r="E11" s="568">
        <f>+B11+C11</f>
        <v>70400.3</v>
      </c>
      <c r="F11" s="568">
        <v>155038.19</v>
      </c>
      <c r="G11" s="568">
        <v>27966.43</v>
      </c>
      <c r="H11" s="568">
        <v>15573.87</v>
      </c>
      <c r="I11" s="568">
        <f>+F11+G11</f>
        <v>183004.62</v>
      </c>
      <c r="J11" s="259">
        <v>133303.95</v>
      </c>
      <c r="K11" s="259">
        <v>20497.63</v>
      </c>
      <c r="L11" s="259">
        <v>10677.33</v>
      </c>
      <c r="M11" s="259">
        <v>153801.58</v>
      </c>
      <c r="N11" s="259">
        <v>79037.66</v>
      </c>
      <c r="O11" s="259">
        <v>14947.12</v>
      </c>
      <c r="P11" s="259">
        <v>7326.15</v>
      </c>
      <c r="Q11" s="307">
        <v>93984.79</v>
      </c>
      <c r="R11"/>
      <c r="S11"/>
      <c r="T11"/>
      <c r="U11"/>
      <c r="V11"/>
      <c r="W11"/>
      <c r="X11"/>
      <c r="Y11"/>
      <c r="Z11"/>
      <c r="AA11"/>
    </row>
    <row r="12" spans="1:27" ht="12.75">
      <c r="A12" s="242" t="s">
        <v>369</v>
      </c>
      <c r="B12" s="568">
        <v>402400.39</v>
      </c>
      <c r="C12" s="568">
        <v>106270.04</v>
      </c>
      <c r="D12" s="568">
        <v>48968.62</v>
      </c>
      <c r="E12" s="568">
        <f>+B12+C12</f>
        <v>508670.43</v>
      </c>
      <c r="F12" s="568">
        <v>459670.07</v>
      </c>
      <c r="G12" s="568">
        <v>103149.88</v>
      </c>
      <c r="H12" s="568">
        <v>56625.35</v>
      </c>
      <c r="I12" s="568">
        <f>+F12+G12</f>
        <v>562819.95</v>
      </c>
      <c r="J12" s="259">
        <v>415621.34</v>
      </c>
      <c r="K12" s="259">
        <v>89531.1</v>
      </c>
      <c r="L12" s="259">
        <v>48407.86</v>
      </c>
      <c r="M12" s="259">
        <v>505152.44</v>
      </c>
      <c r="N12" s="259">
        <v>262078.64</v>
      </c>
      <c r="O12" s="259">
        <v>64213.49</v>
      </c>
      <c r="P12" s="259">
        <v>35488.26</v>
      </c>
      <c r="Q12" s="307">
        <v>326292.13</v>
      </c>
      <c r="R12"/>
      <c r="S12"/>
      <c r="T12"/>
      <c r="U12"/>
      <c r="V12"/>
      <c r="W12"/>
      <c r="X12"/>
      <c r="Y12"/>
      <c r="Z12"/>
      <c r="AA12"/>
    </row>
    <row r="13" spans="1:27" ht="12.75">
      <c r="A13" s="59" t="s">
        <v>370</v>
      </c>
      <c r="B13" s="372">
        <v>79.11</v>
      </c>
      <c r="C13" s="372">
        <v>20.89</v>
      </c>
      <c r="D13" s="372">
        <v>9.63</v>
      </c>
      <c r="E13" s="124">
        <v>100</v>
      </c>
      <c r="F13" s="372">
        <v>81.67</v>
      </c>
      <c r="G13" s="372">
        <v>18.33</v>
      </c>
      <c r="H13" s="372">
        <v>10.06</v>
      </c>
      <c r="I13" s="124">
        <v>100</v>
      </c>
      <c r="J13" s="372">
        <v>82.28</v>
      </c>
      <c r="K13" s="372">
        <v>17.72</v>
      </c>
      <c r="L13" s="372">
        <v>9.58</v>
      </c>
      <c r="M13" s="124">
        <f>+J13+K13</f>
        <v>100</v>
      </c>
      <c r="N13" s="372">
        <v>80.32</v>
      </c>
      <c r="O13" s="372">
        <v>19.68</v>
      </c>
      <c r="P13" s="372">
        <v>10.88</v>
      </c>
      <c r="Q13" s="365">
        <f>+N13+O13</f>
        <v>100</v>
      </c>
      <c r="R13"/>
      <c r="S13"/>
      <c r="T13"/>
      <c r="U13"/>
      <c r="V13"/>
      <c r="W13"/>
      <c r="X13"/>
      <c r="Y13"/>
      <c r="Z13"/>
      <c r="AA13"/>
    </row>
    <row r="14" spans="1:17" s="49" customFormat="1" ht="12.75">
      <c r="A14" s="207" t="s">
        <v>371</v>
      </c>
      <c r="B14" s="11" t="s">
        <v>372</v>
      </c>
      <c r="C14" s="11"/>
      <c r="D14" s="11"/>
      <c r="E14" s="11"/>
      <c r="F14" s="134"/>
      <c r="G14" s="11"/>
      <c r="H14" s="11"/>
      <c r="I14" s="11"/>
      <c r="J14" s="11"/>
      <c r="K14" s="11"/>
      <c r="L14" s="11"/>
      <c r="M14" s="71"/>
      <c r="N14" s="207"/>
      <c r="O14" s="207"/>
      <c r="P14" s="207"/>
      <c r="Q14" s="320"/>
    </row>
    <row r="16" spans="1:27" ht="13.5" customHeight="1">
      <c r="A16" s="603" t="s">
        <v>631</v>
      </c>
      <c r="B16" s="2"/>
      <c r="C16" s="2"/>
      <c r="D16" s="2"/>
      <c r="E16" s="2"/>
      <c r="F16" s="2"/>
      <c r="G16" s="2"/>
      <c r="H16" s="2"/>
      <c r="I16" s="2"/>
      <c r="J16" s="2"/>
      <c r="K16" s="2"/>
      <c r="L16" s="2"/>
      <c r="M16" s="3"/>
      <c r="Q16" s="2"/>
      <c r="R16"/>
      <c r="S16"/>
      <c r="T16"/>
      <c r="U16"/>
      <c r="V16"/>
      <c r="W16"/>
      <c r="X16"/>
      <c r="Y16"/>
      <c r="Z16"/>
      <c r="AA16"/>
    </row>
  </sheetData>
  <mergeCells count="2">
    <mergeCell ref="N3:Q3"/>
    <mergeCell ref="J3:M3"/>
  </mergeCells>
  <hyperlinks>
    <hyperlink ref="F16" location="'Options time series-NSE '!A1" display="Nifty Futures"/>
    <hyperlink ref="F14" location="'Options time series-NSE '!A1" display="Nifty Options"/>
    <hyperlink ref="A16" location="Index!A1" display="Index!A1"/>
    <hyperlink ref="H1" location="Index!A1" display="Index!A1"/>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Q15"/>
  <sheetViews>
    <sheetView workbookViewId="0" topLeftCell="A1">
      <selection activeCell="J1" sqref="J1"/>
    </sheetView>
  </sheetViews>
  <sheetFormatPr defaultColWidth="9.140625" defaultRowHeight="12.75"/>
  <cols>
    <col min="1" max="1" width="36.00390625" style="59" customWidth="1"/>
    <col min="2" max="10" width="8.7109375" style="59" customWidth="1"/>
    <col min="11" max="15" width="12.00390625" style="59" customWidth="1"/>
    <col min="16" max="16" width="11.421875" style="59" customWidth="1"/>
    <col min="17" max="16384" width="9.140625" style="59" customWidth="1"/>
  </cols>
  <sheetData>
    <row r="1" ht="12.75">
      <c r="J1" s="603" t="s">
        <v>631</v>
      </c>
    </row>
    <row r="2" spans="1:14" s="145" customFormat="1" ht="12" customHeight="1">
      <c r="A2" s="22" t="s">
        <v>373</v>
      </c>
      <c r="B2" s="74"/>
      <c r="C2" s="13"/>
      <c r="D2" s="13"/>
      <c r="E2" s="13"/>
      <c r="F2" s="13"/>
      <c r="G2" s="13"/>
      <c r="H2" s="13"/>
      <c r="I2" s="13"/>
      <c r="J2" s="13"/>
      <c r="K2" s="13"/>
      <c r="L2" s="13"/>
      <c r="M2" s="126"/>
      <c r="N2" s="13"/>
    </row>
    <row r="3" spans="1:16" ht="12" customHeight="1">
      <c r="A3" s="600" t="s">
        <v>374</v>
      </c>
      <c r="B3" s="332">
        <v>39878</v>
      </c>
      <c r="C3" s="135"/>
      <c r="D3" s="146" t="s">
        <v>375</v>
      </c>
      <c r="E3" s="146" t="s">
        <v>317</v>
      </c>
      <c r="F3" s="146"/>
      <c r="G3" s="599" t="s">
        <v>491</v>
      </c>
      <c r="H3" s="599"/>
      <c r="I3" s="599" t="s">
        <v>50</v>
      </c>
      <c r="J3" s="599"/>
      <c r="K3" s="474"/>
      <c r="L3" s="474"/>
      <c r="M3" s="475"/>
      <c r="N3" s="475"/>
      <c r="O3" s="203"/>
      <c r="P3" s="355"/>
    </row>
    <row r="4" spans="1:16" ht="12.75">
      <c r="A4" s="601"/>
      <c r="B4" s="136">
        <v>2009</v>
      </c>
      <c r="C4" s="139"/>
      <c r="D4" s="53" t="s">
        <v>376</v>
      </c>
      <c r="E4" s="53" t="s">
        <v>376</v>
      </c>
      <c r="F4" s="53"/>
      <c r="G4" s="53" t="s">
        <v>377</v>
      </c>
      <c r="H4" s="53" t="s">
        <v>378</v>
      </c>
      <c r="I4" s="53" t="s">
        <v>377</v>
      </c>
      <c r="J4" s="53" t="s">
        <v>378</v>
      </c>
      <c r="K4" s="136" t="s">
        <v>50</v>
      </c>
      <c r="L4" s="136" t="s">
        <v>44</v>
      </c>
      <c r="M4" s="136" t="s">
        <v>45</v>
      </c>
      <c r="N4" s="136" t="s">
        <v>46</v>
      </c>
      <c r="O4" s="136" t="s">
        <v>47</v>
      </c>
      <c r="P4" s="350" t="s">
        <v>48</v>
      </c>
    </row>
    <row r="5" spans="1:16" ht="12.75">
      <c r="A5" s="140">
        <v>1</v>
      </c>
      <c r="B5" s="141">
        <v>2</v>
      </c>
      <c r="C5" s="139"/>
      <c r="D5" s="142">
        <v>3</v>
      </c>
      <c r="E5" s="142">
        <v>4</v>
      </c>
      <c r="F5" s="142"/>
      <c r="G5" s="142">
        <v>5</v>
      </c>
      <c r="H5" s="142">
        <v>6</v>
      </c>
      <c r="I5" s="142">
        <v>7</v>
      </c>
      <c r="J5" s="142">
        <v>8</v>
      </c>
      <c r="K5" s="142">
        <v>9</v>
      </c>
      <c r="L5" s="142">
        <f>+K5+1</f>
        <v>10</v>
      </c>
      <c r="M5" s="142">
        <f>+L5+1</f>
        <v>11</v>
      </c>
      <c r="N5" s="142">
        <f>+M5+1</f>
        <v>12</v>
      </c>
      <c r="O5" s="142">
        <f>+N5+1</f>
        <v>13</v>
      </c>
      <c r="P5" s="334">
        <f>+O5+1</f>
        <v>14</v>
      </c>
    </row>
    <row r="6" spans="1:16" ht="12.75">
      <c r="A6" s="145" t="s">
        <v>379</v>
      </c>
      <c r="B6" s="390">
        <v>8326</v>
      </c>
      <c r="C6" s="388">
        <v>-47.9</v>
      </c>
      <c r="D6" s="391">
        <v>9301</v>
      </c>
      <c r="E6" s="391">
        <v>15976</v>
      </c>
      <c r="F6" s="388">
        <v>25.8</v>
      </c>
      <c r="G6" s="391">
        <v>8197</v>
      </c>
      <c r="H6" s="391">
        <v>17600.12</v>
      </c>
      <c r="I6" s="164">
        <v>12455.37</v>
      </c>
      <c r="J6" s="164">
        <v>20873</v>
      </c>
      <c r="K6" s="165" t="s">
        <v>492</v>
      </c>
      <c r="L6" s="390" t="s">
        <v>380</v>
      </c>
      <c r="M6" s="390" t="s">
        <v>381</v>
      </c>
      <c r="N6" s="373" t="s">
        <v>382</v>
      </c>
      <c r="O6" s="523" t="s">
        <v>383</v>
      </c>
      <c r="P6" s="524" t="s">
        <v>384</v>
      </c>
    </row>
    <row r="7" spans="1:16" ht="12.75">
      <c r="A7" s="145" t="s">
        <v>385</v>
      </c>
      <c r="B7" s="52">
        <v>4242</v>
      </c>
      <c r="C7" s="389">
        <v>-49.8</v>
      </c>
      <c r="D7" s="164">
        <v>4720</v>
      </c>
      <c r="E7" s="164">
        <v>8449</v>
      </c>
      <c r="F7" s="389">
        <v>33</v>
      </c>
      <c r="G7" s="164">
        <v>4193</v>
      </c>
      <c r="H7" s="164">
        <v>9348.64</v>
      </c>
      <c r="I7" s="164">
        <v>6287.69</v>
      </c>
      <c r="J7" s="164">
        <v>11509.96</v>
      </c>
      <c r="K7" s="53" t="s">
        <v>493</v>
      </c>
      <c r="L7" s="52" t="s">
        <v>386</v>
      </c>
      <c r="M7" s="52" t="s">
        <v>387</v>
      </c>
      <c r="N7" s="157" t="s">
        <v>388</v>
      </c>
      <c r="O7" s="149" t="s">
        <v>389</v>
      </c>
      <c r="P7" s="283" t="s">
        <v>390</v>
      </c>
    </row>
    <row r="8" spans="1:16" ht="12.75">
      <c r="A8" s="145" t="s">
        <v>391</v>
      </c>
      <c r="B8" s="52">
        <v>982</v>
      </c>
      <c r="C8" s="389">
        <v>-50.6</v>
      </c>
      <c r="D8" s="164">
        <v>1091</v>
      </c>
      <c r="E8" s="164">
        <v>1988</v>
      </c>
      <c r="F8" s="389">
        <v>32.6</v>
      </c>
      <c r="G8" s="164">
        <v>972</v>
      </c>
      <c r="H8" s="104">
        <v>2191.69</v>
      </c>
      <c r="I8" s="164">
        <v>1487.13</v>
      </c>
      <c r="J8" s="104">
        <v>2743.78</v>
      </c>
      <c r="K8" s="53" t="s">
        <v>494</v>
      </c>
      <c r="L8" s="52" t="s">
        <v>392</v>
      </c>
      <c r="M8" s="52" t="s">
        <v>393</v>
      </c>
      <c r="N8" s="157" t="s">
        <v>394</v>
      </c>
      <c r="O8" s="149" t="s">
        <v>395</v>
      </c>
      <c r="P8" s="283" t="s">
        <v>396</v>
      </c>
    </row>
    <row r="9" spans="1:16" ht="12.75">
      <c r="A9" s="145" t="s">
        <v>397</v>
      </c>
      <c r="B9" s="52">
        <v>2620</v>
      </c>
      <c r="C9" s="389">
        <v>-45.1</v>
      </c>
      <c r="D9" s="164">
        <v>2843</v>
      </c>
      <c r="E9" s="164">
        <v>4772</v>
      </c>
      <c r="F9" s="389">
        <v>30.5</v>
      </c>
      <c r="G9" s="164">
        <v>2524.2</v>
      </c>
      <c r="H9" s="164">
        <v>5658.53</v>
      </c>
      <c r="I9" s="164">
        <v>3634</v>
      </c>
      <c r="J9" s="164">
        <v>6287.85</v>
      </c>
      <c r="K9" s="53" t="s">
        <v>495</v>
      </c>
      <c r="L9" s="52" t="s">
        <v>570</v>
      </c>
      <c r="M9" s="52" t="s">
        <v>398</v>
      </c>
      <c r="N9" s="53" t="s">
        <v>399</v>
      </c>
      <c r="O9" s="149" t="s">
        <v>400</v>
      </c>
      <c r="P9" s="283" t="s">
        <v>401</v>
      </c>
    </row>
    <row r="10" spans="1:16" ht="12.75">
      <c r="A10" s="54" t="s">
        <v>402</v>
      </c>
      <c r="B10" s="52">
        <v>953</v>
      </c>
      <c r="C10" s="389">
        <v>-65.2</v>
      </c>
      <c r="D10" s="164">
        <v>1182</v>
      </c>
      <c r="E10" s="164">
        <v>2742</v>
      </c>
      <c r="F10" s="389">
        <v>30.9</v>
      </c>
      <c r="G10" s="164">
        <v>1023.97</v>
      </c>
      <c r="H10" s="164">
        <v>3124.29</v>
      </c>
      <c r="I10" s="164">
        <v>2153.24</v>
      </c>
      <c r="J10" s="164">
        <v>3758</v>
      </c>
      <c r="K10" s="157" t="s">
        <v>496</v>
      </c>
      <c r="L10" s="52" t="s">
        <v>403</v>
      </c>
      <c r="M10" s="52" t="s">
        <v>404</v>
      </c>
      <c r="N10" s="53" t="s">
        <v>405</v>
      </c>
      <c r="O10" s="149" t="s">
        <v>406</v>
      </c>
      <c r="P10" s="283" t="s">
        <v>407</v>
      </c>
    </row>
    <row r="11" spans="1:16" ht="12.75">
      <c r="A11" s="11" t="s">
        <v>408</v>
      </c>
      <c r="B11" s="143">
        <v>50928</v>
      </c>
      <c r="C11" s="380">
        <v>-19.4</v>
      </c>
      <c r="D11" s="183">
        <v>52101</v>
      </c>
      <c r="E11" s="183">
        <v>63180</v>
      </c>
      <c r="F11" s="380">
        <v>25.5</v>
      </c>
      <c r="G11" s="143" t="s">
        <v>23</v>
      </c>
      <c r="H11" s="143" t="s">
        <v>23</v>
      </c>
      <c r="I11" s="143" t="s">
        <v>23</v>
      </c>
      <c r="J11" s="143" t="s">
        <v>23</v>
      </c>
      <c r="K11" s="136" t="s">
        <v>497</v>
      </c>
      <c r="L11" s="143" t="s">
        <v>409</v>
      </c>
      <c r="M11" s="136" t="s">
        <v>410</v>
      </c>
      <c r="N11" s="136" t="s">
        <v>411</v>
      </c>
      <c r="O11" s="136" t="s">
        <v>412</v>
      </c>
      <c r="P11" s="350" t="s">
        <v>413</v>
      </c>
    </row>
    <row r="12" spans="1:16" ht="12.75">
      <c r="A12" s="54" t="s">
        <v>414</v>
      </c>
      <c r="B12" s="20"/>
      <c r="C12" s="20"/>
      <c r="D12" s="20"/>
      <c r="E12" s="20"/>
      <c r="F12" s="20"/>
      <c r="G12" s="20"/>
      <c r="H12" s="20"/>
      <c r="I12" s="20"/>
      <c r="J12" s="20"/>
      <c r="K12" s="20"/>
      <c r="L12" s="20"/>
      <c r="M12" s="41"/>
      <c r="N12" s="20"/>
      <c r="O12" s="145"/>
      <c r="P12" s="291"/>
    </row>
    <row r="13" spans="1:16" ht="12.75">
      <c r="A13" s="127" t="s">
        <v>415</v>
      </c>
      <c r="B13" s="34"/>
      <c r="C13" s="34"/>
      <c r="D13" s="34"/>
      <c r="E13" s="34"/>
      <c r="F13" s="34"/>
      <c r="G13" s="34"/>
      <c r="H13" s="34"/>
      <c r="I13" s="34"/>
      <c r="J13" s="34"/>
      <c r="K13" s="34"/>
      <c r="L13" s="34"/>
      <c r="M13" s="31"/>
      <c r="N13" s="34"/>
      <c r="O13" s="139"/>
      <c r="P13" s="357"/>
    </row>
    <row r="14" spans="1:17" ht="12.75">
      <c r="A14" s="409"/>
      <c r="B14" s="20"/>
      <c r="C14" s="144"/>
      <c r="D14" s="20"/>
      <c r="E14" s="20"/>
      <c r="F14" s="20"/>
      <c r="G14" s="20"/>
      <c r="H14" s="20"/>
      <c r="I14" s="20"/>
      <c r="J14" s="20"/>
      <c r="K14" s="20"/>
      <c r="L14" s="20"/>
      <c r="M14" s="41"/>
      <c r="N14" s="20"/>
      <c r="O14" s="145"/>
      <c r="P14" s="145"/>
      <c r="Q14" s="145"/>
    </row>
    <row r="15" ht="12.75">
      <c r="A15" s="603" t="s">
        <v>631</v>
      </c>
    </row>
  </sheetData>
  <mergeCells count="3">
    <mergeCell ref="I3:J3"/>
    <mergeCell ref="G3:H3"/>
    <mergeCell ref="A3:A4"/>
  </mergeCells>
  <hyperlinks>
    <hyperlink ref="F723" location="'Options time series-NSE '!A1" display="Stock Futures"/>
    <hyperlink ref="F724" location="'Options time series-NSE '!A1" display="Stock Futures"/>
    <hyperlink ref="F722" location="'Options time series-NSE '!A1" tooltip="Time series on Nifty Options" display="Nifty Futures"/>
    <hyperlink ref="C724" location="'Options time series-BSE '!A1" display="Stock Futures"/>
    <hyperlink ref="C410" location="'S&amp;P CNX Defty'!A1" display="S&amp;P CNX Defty"/>
    <hyperlink ref="C409" location="'CNX Nifty Junior'!A1" display="CNX Nifty Junior"/>
    <hyperlink ref="I410" location="'Options time series-NSE '!A1" display="Stock Options"/>
    <hyperlink ref="D410" location="'Options time series-BSE '!A1" display="Stock Options"/>
    <hyperlink ref="F409" location="'Options time series-NSE '!A1" display="Stock Futures"/>
    <hyperlink ref="F410" location="'Options time series-NSE '!A1" display="Stock Options"/>
    <hyperlink ref="H411" location="'Options time series-NSE '!A1" display="Stock Options"/>
    <hyperlink ref="C411" location="'S&amp;P CNX 500'!A1" display="S&amp;P CNX 500"/>
    <hyperlink ref="F411" location="'Options time series-NSE '!A1" display="Nifty Options"/>
    <hyperlink ref="F65239" location="'Options time series-NSE '!A1" display="Nifty Options"/>
    <hyperlink ref="F65277" location="'Options time series-NSE '!A1" display="Nifty Options"/>
    <hyperlink ref="F65281" location="'Options time series-NSE '!A1" display="Stock Futures"/>
    <hyperlink ref="F65491" location="'Options time series-NSE '!A1" display="Stock Futures"/>
    <hyperlink ref="F65533" location="'Options time series-NSE '!A1" display="Nifty Options"/>
    <hyperlink ref="F65237" location="'Options time series-NSE '!A1" display="Stock Futures"/>
    <hyperlink ref="F65241" location="'Options time series-NSE '!A1" display="Nifty Futures"/>
    <hyperlink ref="F65279" location="'Options time series-NSE '!A1" display="Nifty Futures"/>
    <hyperlink ref="F65328" location="'Options time series-NSE '!A1" display="Nifty Futures"/>
    <hyperlink ref="F65496" location="'CNX Nifty Junior'!A1" display="CNX Nifty Junior"/>
    <hyperlink ref="F1" location="'Options time series-NSE '!A1" display="Nifty Futures"/>
    <hyperlink ref="F65201" location="'Options time series-NSE '!A1" display="Nifty Futures"/>
    <hyperlink ref="F65273" location="'Options time series-BSE '!A1" display="Stock Options"/>
    <hyperlink ref="F65462" location="'Options time series-NSE '!A1" display="Stock Options"/>
    <hyperlink ref="F65513" location="'Options time series-NSE '!A1" display="Nifty Futures"/>
    <hyperlink ref="F65517" location="'Options time series-NSE '!A1" display="Stock Futures"/>
    <hyperlink ref="F65235" location="'Options time series-NSE '!A1" display="Stock Options"/>
    <hyperlink ref="F65464" location="'Options time series-BSE '!A1" display="Stock Options"/>
    <hyperlink ref="F65467" location="'CNX Nifty Junior'!A1" display="CNX Nifty Junior"/>
    <hyperlink ref="F65276" location="'Options time series-NSE '!A1" display="Nifty Futures"/>
    <hyperlink ref="F65278" location="'Options time series-NSE '!A1" display="Stock Futures"/>
    <hyperlink ref="F65280" location="'Options time series-NSE '!A1" display="Nifty Futures"/>
    <hyperlink ref="F65477" location="'Options time series-NSE '!A1" display="Nifty Futures"/>
    <hyperlink ref="F65479" location="'Options time series-NSE '!A1" display="Stock Futures"/>
    <hyperlink ref="F65481" location="'Options time series-NSE '!A1" display="Nifty Futures"/>
    <hyperlink ref="F65485" location="'Options time series-NSE '!A1" display="Nifty Options"/>
    <hyperlink ref="F65195" location="'Options time series-NSE '!A1" display="Stock Options"/>
    <hyperlink ref="F65282" location="'Options time series-NSE '!A1" display="Stock Futures"/>
    <hyperlink ref="F65483" location="'Options time series-NSE '!A1" display="Stock Futures"/>
    <hyperlink ref="D65490" location="'BSE HC'!A1" display="BSE HC "/>
    <hyperlink ref="I65490" location="'BSE HC'!A1" display="BSE HC "/>
    <hyperlink ref="F64977" location="'CNX Nifty Junior'!A1" display="CNX Nifty Junior"/>
    <hyperlink ref="G64977" location="'CNX Nifty Junior'!A1" display="CNX Nifty Junior"/>
    <hyperlink ref="F65322" location="'Options time series-NSE '!A1" display="Stock Options"/>
    <hyperlink ref="F65324" location="'Options time series-NSE '!A1" display="Stock Options"/>
    <hyperlink ref="F65321" location="'Options time series-NSE '!A1" display="Nifty Futures"/>
    <hyperlink ref="F65323" location="'Options time series-NSE '!A1" display="Stock Futures"/>
    <hyperlink ref="F65325" location="'Options time series-NSE '!A1" display="Nifty Options"/>
    <hyperlink ref="A65315" location="'BSE 200'!A1" display="BSE200 "/>
    <hyperlink ref="F65368" location="'Options time series-NSE '!A1" display="Nifty Futures"/>
    <hyperlink ref="F65330" location="'Options time series-NSE '!A1" display="Stock Futures"/>
    <hyperlink ref="F65332" location="'Options time series-NSE '!A1" display="Nifty Futures"/>
    <hyperlink ref="F65336" location="'Options time series-NSE '!A1" display="Stock Futures"/>
    <hyperlink ref="F65334" location="'Options time series-NSE '!A1" display="Nifty Futures"/>
    <hyperlink ref="F65362" location="'Options time series-NSE '!A1" display="Stock Futures"/>
    <hyperlink ref="F65363" location="'Options time series-NSE '!A1" display="Nifty Options"/>
    <hyperlink ref="F65369" location="'BSE CG'!A1" display="BSE CG "/>
    <hyperlink ref="F65411" location="'Options time series-NSE '!A1" display="Stock Futures"/>
    <hyperlink ref="F65427" location="'Options time series-NSE '!A1" display="Nifty Options"/>
    <hyperlink ref="F65196:F65200" location="'Options time series-NSE '!A1" display="Nifty Futures"/>
    <hyperlink ref="L65201" location="'Options time series-NSE '!A1" display="Nifty Futures"/>
    <hyperlink ref="M65201" location="'Options time series-NSE '!A1" display="Nifty Futures"/>
    <hyperlink ref="L65198:L65200" location="'Options time series-NSE '!A1" display="Nifty Futures"/>
    <hyperlink ref="M65198:M65200" location="'Options time series-NSE '!A1" display="Nifty Futures"/>
    <hyperlink ref="F65275" location="'Options time series-NSE '!A1" display="Nifty Options"/>
    <hyperlink ref="F656" location="'Options time series-NSE '!A1" display="Nifty Futures"/>
    <hyperlink ref="F582" location="'Options time series-NSE '!A1" display="Stock Futures"/>
    <hyperlink ref="F583" location="'Options time series-NSE '!A1" display="Nifty Futures"/>
    <hyperlink ref="F584" location="'Options time series-NSE '!A1" display="Stock Futures"/>
    <hyperlink ref="F717" location="'Options time series-NSE '!A1" display="Nifty Options"/>
    <hyperlink ref="F539" location="'Options time series-NSE '!A1" display="Stock Futures"/>
    <hyperlink ref="I717" location="'Options time series-NSE '!A1" display="Stock Options"/>
    <hyperlink ref="F731" location="'Options time series-NSE '!A1" display="Stock Options"/>
    <hyperlink ref="F764" location="'Options time series-NSE '!A1" display="Nifty Options"/>
    <hyperlink ref="F762" location="'Options time series-NSE '!A1" tooltip="Time series on Stock Options" display="Nifty Futures"/>
    <hyperlink ref="F763" location="'Options time series-NSE '!A1" display="Nifty Options"/>
    <hyperlink ref="F761" location="'Options time series-NSE '!A1" display="Stock Options"/>
    <hyperlink ref="F779" location="'Options time series-NSE '!A1" tooltip="Time series on Nifty Futures" display="Nifty Futures"/>
    <hyperlink ref="F781" location="'Options time series-NSE '!A1" tooltip="Time series on Stock Futures" display="Nifty Futures"/>
    <hyperlink ref="F773" location="'Options time series-NSE '!A1" display="Nifty Futures"/>
    <hyperlink ref="F777" location="'Options time series-NSE '!A1" display="Nifty Futures"/>
    <hyperlink ref="F827" location="'Options time series-NSE '!A1" display="Nifty Futures"/>
    <hyperlink ref="F758" location="'Options time series-NSE '!A1" display="Nifty Futures"/>
    <hyperlink ref="D827" location="'BSE FMC'!A1" tooltip="Time Series on BSE 200" display="BSEFMC "/>
    <hyperlink ref="D828" location="'BSE HC'!A1" display="BSE HC "/>
    <hyperlink ref="D761" location="'S&amp;P CNX NIFTY'!A1" display="S&amp;P CNX Nifty"/>
    <hyperlink ref="C827" location="'BSE HC'!A1" tooltip="Time series on Stock Options" display="BSE HC "/>
    <hyperlink ref="C828" location="'BSE CG'!A1" display="BSE CG "/>
    <hyperlink ref="C758" location="'Options time series-BSE '!A1" display="Stock Futures"/>
    <hyperlink ref="C780" location="'Options time series-BSE '!A1" display="Sensex Futures"/>
    <hyperlink ref="H758" location="'Options time series-NSE '!A1" display="Stock Futures"/>
    <hyperlink ref="H780" location="'Options time series-NSE '!A1" display="Nifty Futures"/>
    <hyperlink ref="C767" location="'BSE 100'!A1" display="BSE100 "/>
    <hyperlink ref="C766" location="'BSE 200'!A1" display="BSE200 "/>
    <hyperlink ref="C765" location="'BSE 500'!A1" display="BSE500 "/>
    <hyperlink ref="C764" location="'BSE IT '!A1" display="BSE IT "/>
    <hyperlink ref="C763" location="'BSE CD'!A1" display="BSE CD "/>
    <hyperlink ref="C762" location="'BSE FMC'!A1" display="BSEFMC "/>
    <hyperlink ref="C761" location="'BSE HC'!A1" display="BSE HC "/>
    <hyperlink ref="C731" location="'BSE HC'!A1" display="BSE HC "/>
    <hyperlink ref="D731" location="'BSE FMC'!A1" display="BSEFMC "/>
    <hyperlink ref="F824" location="'BSE TECK'!A1" display="BSE TECk "/>
    <hyperlink ref="F822" location="'BSE TECK'!A1" display="BSE TECk "/>
    <hyperlink ref="F818" location="'BSE HC'!A1" display="BSE HC "/>
    <hyperlink ref="F825" location="'BSE FMC'!A1" display="BSEFMC "/>
    <hyperlink ref="F819" location="'BSE HC'!A1" display="BSE HC "/>
    <hyperlink ref="D817" location="'BSE TECK'!A1" display="BSE TECk "/>
    <hyperlink ref="D816" location="'BSE 100'!A1" display="BSE100 "/>
    <hyperlink ref="D815" location="'BSE IT '!A1" display="BSE IT "/>
    <hyperlink ref="D814" location="'BSE CD'!A1" display="BSE CD "/>
    <hyperlink ref="D813" location="'BSE FMC'!A1" display="BSEFMC "/>
    <hyperlink ref="D812" location="'BSE 100'!A1" display="BSE100 "/>
    <hyperlink ref="C816" location="'BSE CG'!A1" display="BSE CG "/>
    <hyperlink ref="C815" location="'BSE CG'!A1" display="BSE CG "/>
    <hyperlink ref="C814" location="'BSE PSU'!A1" display="BSEPSU "/>
    <hyperlink ref="C813" location="'S&amp;P CNX Defty'!A1" display="S&amp;P CNX Defty"/>
    <hyperlink ref="C812" location="'S&amp;P CNX 500'!A1" display="S&amp;P CNX 500"/>
    <hyperlink ref="F820" location="'BSE IT '!A1" display="BSE IT "/>
    <hyperlink ref="F814" location="'BSE SENSEX'!A1" display="SENSEX "/>
    <hyperlink ref="F821" location="'BSE HC'!A1" display="BSE HC "/>
    <hyperlink ref="F815" location="'BSE CG'!A1" display="BSE CG "/>
    <hyperlink ref="C820" location="'Options time series-NSE '!A1" display="Nifty Options"/>
    <hyperlink ref="C818" location="'Options time series-BSE '!A1" display="Stock Futures"/>
    <hyperlink ref="H820" location="'BSE TECK'!A1" display="BSE TECk "/>
    <hyperlink ref="H818" location="'BSE 200'!A1" display="BSE200 "/>
    <hyperlink ref="H816" location="'BSE IT '!A1" display="BSE IT "/>
    <hyperlink ref="H812" location="'BSE CD'!A1" tooltip="Time Series on BSE HC" display="BSE CD "/>
    <hyperlink ref="F816" location="'Options time series-NSE '!A1" display="Nifty Options"/>
    <hyperlink ref="F817" location="'Options time series-NSE '!A1" display="Nifty Options"/>
    <hyperlink ref="F813" location="'Options time series-NSE '!A1" display="Nifty Futures"/>
    <hyperlink ref="F1153" location="'Options time series-NSE '!A1" display="Nifty Options"/>
    <hyperlink ref="F1212" location="'Options time series-NSE '!A1" display="Nifty Options"/>
    <hyperlink ref="F956" location="'Options time series-NSE '!A1" tooltip="Time series on Stock Options" display="Nifty Futures"/>
    <hyperlink ref="F1118" location="'Options time series-NSE '!A1" display="Nifty Futures"/>
    <hyperlink ref="D1148" location="'Options time series-BSE '!A1" display="Sensex Options"/>
    <hyperlink ref="D1260" location="'BSE 100'!A1" display="BSE100 "/>
    <hyperlink ref="D1214" location="'CNX Midcap 200'!A1" display="CNX Midcap 200"/>
    <hyperlink ref="F1257" location="'Options time series-BSE '!A1" tooltip="Time series on Nifty Futures" display="Stock Futures"/>
    <hyperlink ref="D1082" location="'Options time series-NSE '!A1" tooltip="Time series on Stock Futures" display="Stock Futures"/>
    <hyperlink ref="C1083" location="'Options time series-NSE '!A1" display="Stock Options"/>
    <hyperlink ref="N64945" location="'Options time series-NSE '!A1" display="Nifty Futures"/>
    <hyperlink ref="N64947" location="'Options time series-NSE '!A1" display="Stock Futures"/>
    <hyperlink ref="N64949" location="'Options time series-NSE '!A1" display="Nifty Futures"/>
    <hyperlink ref="N64952" location="'Options time series-NSE '!A1" display="Nifty Options"/>
    <hyperlink ref="N64956" location="'BSE HC'!A1" display="BSE HC "/>
    <hyperlink ref="G1080" location="'Options time series-NSE '!A1" tooltip="Time series on Stock Futures" display="Stock Futures"/>
    <hyperlink ref="G1079" location="'CNX Midcap 200'!A1" display="CNX Midcap 200"/>
    <hyperlink ref="A859" location="'Options time series-BSE '!A1" display="Stock Options"/>
    <hyperlink ref="I473" location="'Options time series-NSE '!A1" tooltip="Time Series on BSE 200" display="Stock Futures"/>
    <hyperlink ref="I474" location="'Options time series-NSE '!A1" display="Nifty Options"/>
    <hyperlink ref="E613" location="'Options time series-NSE '!A1" display="Nifty Futures"/>
    <hyperlink ref="H614" location="'Options time series-BSE '!A1" display="Sensex Options"/>
    <hyperlink ref="F604" location="'Options time series-NSE '!A1" display="Nifty Futures"/>
    <hyperlink ref="E605" r:id="rId1" display="Interest Futures"/>
    <hyperlink ref="E603" location="'BSE SENSEX'!A1" display="SENSEX "/>
    <hyperlink ref="H590" location="'Options time series-BSE '!A1" display="Sensex Options"/>
    <hyperlink ref="H588" location="'BSE TECK'!A1" display="BSE TECk "/>
    <hyperlink ref="H587" location="'Options time series-NSE '!A1" display="Nifty Options"/>
    <hyperlink ref="H601" location="'BSE 500'!A1" display="BSE500 "/>
    <hyperlink ref="H599" location="'BSE 200'!A1" display="BSE200 "/>
    <hyperlink ref="H602" location="'BSE SENSEX'!A1" display="SENSEX "/>
    <hyperlink ref="H600" location="'BSE SENSEX'!A1" display="SENSEX "/>
    <hyperlink ref="H591" location="'BSE CG'!A1" tooltip="Time series on Sensex Options" display="BSE CG "/>
    <hyperlink ref="C623" location="'Options time series-BSE '!A1" display="Stock Futures"/>
    <hyperlink ref="K591" location="'BSE HC'!A1" display="BSE HC "/>
    <hyperlink ref="K590" location="'BSE FMC'!A1" display="BSEFMC "/>
    <hyperlink ref="K588" location="'BSE IT '!A1" display="BSE IT "/>
    <hyperlink ref="K587" location="'BSE 200'!A1" display="BSE200 "/>
    <hyperlink ref="J591" location="'S&amp;P CNX NIFTY'!A1" display="S&amp;P CNX Nifty"/>
    <hyperlink ref="F585" location="'Options time series-NSE '!A1" tooltip="Time series on Nifty Futures" display="Nifty Futures"/>
    <hyperlink ref="F620" location="'Options time series-NSE '!A1" display="Nifty Futures"/>
    <hyperlink ref="F619" location="'Options time series-NSE '!A1" display="Nifty Futures"/>
    <hyperlink ref="F621" location="'Options time series-NSE '!A1" display="Nifty Options"/>
    <hyperlink ref="E403" location="'Options time series-NSE '!A1" display="Nifty Futures"/>
    <hyperlink ref="F404" location="'Options time series-NSE '!A1" display="Nifty Futures"/>
    <hyperlink ref="F402" location="'Options time series-NSE '!A1" display="Nifty Futures"/>
    <hyperlink ref="E405" location="'Options time series-NSE '!A1" display="Stock Futures"/>
    <hyperlink ref="B410" location="'Options time series-NSE '!A1" display="Stock Options"/>
    <hyperlink ref="F406" location="'Options time series-NSE '!A1" display="Stock Futures"/>
    <hyperlink ref="A411" location="'Options time series-NSE '!A1" display="Stock Options"/>
    <hyperlink ref="B65490" location="'BSE HC'!A1" display="BSE HC "/>
    <hyperlink ref="E65201" location="'Options time series-NSE '!A1" display="Nifty Futures"/>
    <hyperlink ref="E65198:E65200" location="'Options time series-NSE '!A1" display="Nifty Futures"/>
    <hyperlink ref="F65198:F65200" location="'Options time series-NSE '!A1" display="Nifty Futures"/>
    <hyperlink ref="A758" location="'Options time series-NSE '!A1" display="Stock Futures"/>
    <hyperlink ref="G64945" location="'Options time series-NSE '!A1" display="Nifty Futures"/>
    <hyperlink ref="G64947" location="'Options time series-NSE '!A1" display="Stock Futures"/>
    <hyperlink ref="G64949" location="'Options time series-NSE '!A1" display="Nifty Futures"/>
    <hyperlink ref="G64952" location="'Options time series-NSE '!A1" display="Nifty Options"/>
    <hyperlink ref="G64956" location="'BSE HC'!A1" display="BSE HC "/>
    <hyperlink ref="E64977" location="'CNX Nifty Junior'!A1" display="CNX Nifty Junior"/>
    <hyperlink ref="C64977" location="'CNX Nifty Junior'!A1" display="CNX Nifty Junior"/>
    <hyperlink ref="D64977" location="'CNX Nifty Junior'!A1" display="CNX Nifty Junior"/>
    <hyperlink ref="A64977" location="'CNX Nifty Junior'!A1" display="CNX Nifty Junior"/>
    <hyperlink ref="B64977" location="'CNX Nifty Junior'!A1" display="CNX Nifty Junior"/>
    <hyperlink ref="D613" location="'CNX Midcap 200'!A1" display="CNX Midcap 200"/>
    <hyperlink ref="D588" location="'BSE IT '!A1" display="BSE IT "/>
    <hyperlink ref="D587" location="'BSE 200'!A1" display="BSE200 "/>
    <hyperlink ref="C613" location="'Options time series-BSE '!A1" display="Stock Options"/>
    <hyperlink ref="D604" location="'Options time series-BSE '!A1" display="Sensex Futures"/>
    <hyperlink ref="C605" location="'Options time series-BSE '!A1" display="Sensex Futures"/>
    <hyperlink ref="C603" location="'Options time series-BSE '!A1" display="Sensex Futures"/>
    <hyperlink ref="D885" location="'Options time series-BSE '!A1" display="Stock Futures"/>
    <hyperlink ref="F885" location="'Options time series-NSE '!A1" tooltip="Time series on Nifty Futures" display="Nifty Futures"/>
    <hyperlink ref="H831" location="'Options time series-NSE '!A1" display="Nifty Futures"/>
    <hyperlink ref="G64893" location="'Options time series-NSE '!A1" display="Nifty Futures"/>
    <hyperlink ref="I64895" location="'Options time series-NSE '!A1" display="Nifty Futures"/>
    <hyperlink ref="I64900" location="'Options time series-NSE '!A1" display="Nifty Options"/>
    <hyperlink ref="I64898" location="'Options time series-NSE '!A1" display="Stock Futures"/>
    <hyperlink ref="I64904" location="'Options time series-NSE '!A1" display="Stock Options"/>
    <hyperlink ref="C783" location="'Options time series-BSE '!A1" display="Sensex Options"/>
    <hyperlink ref="H783" location="'Options time series-NSE '!A1" display="Nifty Options"/>
    <hyperlink ref="E1121" location="'Options time series-NSE '!A1" display="Stock Futures"/>
    <hyperlink ref="F1219" location="'Options time series-NSE '!A1" display="Nifty Futures"/>
    <hyperlink ref="F1144" location="'Options time series-NSE '!A1" display="Nifty Futures"/>
    <hyperlink ref="F1145" location="'Options time series-NSE '!A1" tooltip="Time series on Nifty Futures" display="Stock Options"/>
    <hyperlink ref="D1144" location="'CNX Midcap 200'!A1" display="CNX Midcap 200"/>
    <hyperlink ref="C1144" location="'CNX Midcap 200'!A1" display="CNX Midcap 200"/>
    <hyperlink ref="F1148" location="'BSE PSU'!A1" display="BSEPSU "/>
    <hyperlink ref="C1148" location="'S&amp;P CNX NIFTY'!A1" display="S&amp;P CNX Nifty"/>
    <hyperlink ref="F1151" location="'Options time series-NSE '!A1" display="Stock Futures"/>
    <hyperlink ref="F1152" location="'Options time series-NSE '!A1" display="Nifty Futures"/>
    <hyperlink ref="D1151" location="'Options time series-BSE '!A1" display="Sensex Futures"/>
    <hyperlink ref="C1152" location="'Options time series-BSE '!A1" display="Stock Futures"/>
    <hyperlink ref="H1152" location="'Options time series-NSE '!A1" display="Stock Futures"/>
    <hyperlink ref="F1154" location="'Options time series-NSE '!A1" display="Nifty Futures"/>
    <hyperlink ref="F1155" location="'Options time series-NSE '!A1" display="Nifty Futures"/>
    <hyperlink ref="D1155" location="'Options time series-BSE '!A1" display="Sensex Futures"/>
    <hyperlink ref="D1084" location="'BSE TECK'!A1" display="BSE TECk "/>
    <hyperlink ref="D1085" location="'BSE 100'!A1" display="BSE100 "/>
    <hyperlink ref="C1084" location="'BSE 100'!A1" tooltip="Time Series on BSE CD" display="BSE100 "/>
    <hyperlink ref="C1085" location="'BSE 200'!A1" display="BSE200 "/>
    <hyperlink ref="D1087" location="'BSE SENSEX'!A1" display="SENSEX "/>
    <hyperlink ref="D1088" location="'BSE TECK'!A1" display="BSE TECk "/>
    <hyperlink ref="C1088" location="'Options time series-BSE '!A1" display="Sensex Options"/>
    <hyperlink ref="C1104" location="'Options time series-BSE '!A1" display="Sensex Options"/>
    <hyperlink ref="D1107" location="'Options time series-BSE '!A1" display="Sensex Futures"/>
    <hyperlink ref="C1106" location="'Options time series-BSE '!A1" display="Sensex Futures"/>
    <hyperlink ref="F1115" location="'Options time series-NSE '!A1" tooltip="Time series on Nifty Futures" display="Nifty Options"/>
    <hyperlink ref="F1116" location="'Options time series-NSE '!A1" display="Nifty Futures"/>
    <hyperlink ref="D1115" location="'S&amp;P CNX Defty'!A1" display="S&amp;P CNX Defty"/>
    <hyperlink ref="C1115" location="'S&amp;P CNX 500'!A1" tooltip="Time Series on Sensex Futures" display="S&amp;P CNX 500"/>
    <hyperlink ref="C1116" location="'CNX Midcap 200'!A1" display="CNX Midcap 200"/>
    <hyperlink ref="D1116" location="'S&amp;P CNX 500'!A1" display="S&amp;P CNX 500"/>
    <hyperlink ref="F1119" location="'Options time series-NSE '!A1" display="Stock Futures"/>
    <hyperlink ref="D1118" location="'CNX Nifty Junior'!A1" display="CNX Nifty Junior"/>
    <hyperlink ref="D1119" location="'S&amp;P CNX NIFTY'!A1" display="S&amp;P CNX Nifty"/>
    <hyperlink ref="C1118" location="'BSE CG'!A1" display="BSE CG "/>
    <hyperlink ref="C1119" location="'BSE PSU'!A1" display="BSEPSU "/>
    <hyperlink ref="F1122" location="'Options time series-NSE '!A1" display="Stock Futures"/>
    <hyperlink ref="F1121" location="'Options time series-NSE '!A1" tooltip="Time series on Nifty Futures" display="Nifty Futures"/>
    <hyperlink ref="C1121" location="'BSE CD'!A1" display="BSE CD "/>
    <hyperlink ref="C1122" location="'BSE FMC'!A1" display="BSEFMC "/>
    <hyperlink ref="F1124" location="'Options time series-NSE '!A1" display="Nifty Options"/>
    <hyperlink ref="D1142" location="'Options time series-BSE '!A1" display="Sensex Futures"/>
    <hyperlink ref="F1142" location="'Options time series-NSE '!A1" display="Nifty Futures"/>
    <hyperlink ref="F1146" location="'Options time series-NSE '!A1" display="Stock Futures"/>
    <hyperlink ref="M403" location="'S&amp;P CNX Defty'!A1" display="S&amp;P CNX Defty"/>
    <hyperlink ref="N404" location="'CNX Nifty Junior'!A1" display="CNX Nifty Junior"/>
    <hyperlink ref="N402" location="'Options time series-NSE '!A1" display="Stock Options"/>
    <hyperlink ref="N408" location="'Options time series-NSE '!A1" display="Stock Options"/>
    <hyperlink ref="M407" location="'Options time series-NSE '!A1" display="Stock Options"/>
    <hyperlink ref="M405" location="'S&amp;P CNX 500'!A1" display="S&amp;P CNX 500"/>
    <hyperlink ref="N406" location="'Options time series-NSE '!A1" display="Nifty Options"/>
    <hyperlink ref="D1184" location="'Options time series-BSE '!A1" display="Sensex Futures"/>
    <hyperlink ref="I1184" location="'Options time series-NSE '!A1" display="Nifty Futures"/>
    <hyperlink ref="F1184" location="'Options time series-NSE '!A1" display="Nifty Futures"/>
    <hyperlink ref="H1194" r:id="rId2" display="Interest Futures"/>
    <hyperlink ref="H1210" r:id="rId3" display="Interest Futures"/>
    <hyperlink ref="B1184" location="'Options time series-NSE '!A1" display="Nifty Futures"/>
    <hyperlink ref="C1170" location="'BSE CD'!A1" display="BSE CD "/>
    <hyperlink ref="C1201" location="'BSE CD'!A1" display="BSE CD "/>
    <hyperlink ref="F1210" location="'Options time series-NSE '!A1" tooltip="Time series on Nifty Futures" display="Stock Futures"/>
    <hyperlink ref="F1209" location="'Options time series-NSE '!A1" display="Nifty Futures"/>
    <hyperlink ref="A1205" location="'BSE CG'!A1" display="BSE CG "/>
    <hyperlink ref="C1272" location="'BSE SENSEX'!A1" display="SENSEX "/>
    <hyperlink ref="K632" location="'BSE CG'!A1" display="BSE CG "/>
    <hyperlink ref="K633" location="'BSE PSU'!A1" display="BSEPSU "/>
    <hyperlink ref="K640" location="'BSE SENSEX'!A1" display="SENSEX "/>
    <hyperlink ref="K641" location="'BSE TECK'!A1" display="BSE TECk "/>
    <hyperlink ref="K642" location="'BSE 100'!A1" display="BSE100 "/>
    <hyperlink ref="N626" location="'Options time series-NSE '!A1" display="Stock Options"/>
    <hyperlink ref="F222" location="'BSE HC'!A1" display="BSE HC "/>
    <hyperlink ref="F163" location="'Options time series-NSE '!A1" display="Nifty Futures"/>
    <hyperlink ref="F44" location="'Options time series-NSE '!A1" display="Nifty Futures"/>
    <hyperlink ref="F166" location="'Options time series-NSE '!A1" display="Stock Options"/>
    <hyperlink ref="F70" location="'Options time series-NSE '!A1" display="Nifty Futures"/>
    <hyperlink ref="F165" location="'Options time series-NSE '!A1" display="Nifty Options"/>
    <hyperlink ref="D226" location="'Options time series-BSE '!A1" display="Stock Futures"/>
    <hyperlink ref="D222" location="'CNX Midcap 200'!A1" display="CNX Midcap 200"/>
    <hyperlink ref="I163" location="'Options time series-NSE '!A1" display="Stock Options"/>
    <hyperlink ref="C166" location="'S&amp;P CNX Defty'!A1" display="S&amp;P CNX Defty"/>
    <hyperlink ref="F221" location="'Options time series-NSE '!A1" display="Nifty Futures"/>
    <hyperlink ref="F227" location="'Options time series-BSE '!A1" display="Sensex Options"/>
    <hyperlink ref="H227" location="'Options time series-BSE '!A1" display="Sensex Options"/>
    <hyperlink ref="F143" location="'BSE SENSEX'!A1" display="SENSEX "/>
    <hyperlink ref="F144" location="'Options time series-NSE '!A1" display="Stock Futures"/>
    <hyperlink ref="C227" location="'Options time series-BSE '!A1" display="Sensex Options"/>
    <hyperlink ref="F115" location="'Options time series-NSE '!A1" display="Nifty Futures"/>
    <hyperlink ref="F194" location="'Options time series-NSE '!A1" display="Nifty Futures"/>
    <hyperlink ref="I286" location="'Options time series-NSE '!A1" display="Nifty Futures"/>
    <hyperlink ref="C242" location="'CNX Midcap 200'!A1" display="CNX Midcap 200"/>
    <hyperlink ref="F242" location="'BSE SENSEX'!A1" display="SENSEX "/>
    <hyperlink ref="F245" location="'Options time series-NSE '!A1" display="Stock Futures"/>
    <hyperlink ref="F244" location="'Options time series-NSE '!A1" display="Nifty Futures"/>
    <hyperlink ref="F241" location="'Options time series-NSE '!A1" display="Stock Options"/>
    <hyperlink ref="F243" location="'Options time series-NSE '!A1" display="Nifty Options"/>
    <hyperlink ref="A244" location="'BSE 100'!A1" display="BSE100 "/>
    <hyperlink ref="A375" location="'S&amp;P CNX Defty'!A1" display="S&amp;P CNX Defty"/>
    <hyperlink ref="F363" location="'Options time series-BSE '!A1" display="Stock Futures"/>
    <hyperlink ref="I363" location="'Options time series-NSE '!A1" display="Nifty Futures"/>
    <hyperlink ref="I365" location="'Options time series-NSE '!A1" display="Nifty Futures"/>
    <hyperlink ref="C321" location="'CNX Midcap 200'!A1" display="CNX Midcap 200"/>
    <hyperlink ref="C324" location="'BSE SENSEX'!A1" display="SENSEX "/>
    <hyperlink ref="D324" location="'BSE TECK'!A1" display="BSE TECk "/>
    <hyperlink ref="F321" location="'BSE SENSEX'!A1" display="SENSEX "/>
    <hyperlink ref="F324" location="'Options time series-NSE '!A1" display="Stock Futures"/>
    <hyperlink ref="F323" location="'Options time series-NSE '!A1" display="Nifty Futures"/>
    <hyperlink ref="F320" location="'Options time series-NSE '!A1" display="Stock Options"/>
    <hyperlink ref="F322" location="'Options time series-NSE '!A1" display="Nifty Options"/>
    <hyperlink ref="A323" location="'BSE 100'!A1" display="BSE100 "/>
    <hyperlink ref="F87" location="'Options time series-NSE '!A1" display="Nifty Options"/>
    <hyperlink ref="A172" location="'BSE 200'!A1" display="BSE200 "/>
    <hyperlink ref="B226" location="'Options time series-NSE '!A1" display="Stock Futures"/>
    <hyperlink ref="B163" location="'Options time series-NSE '!A1" display="Stock Options"/>
    <hyperlink ref="B147" location="'Options time series-NSE '!A1" display="Stock Options"/>
    <hyperlink ref="B286" location="'Options time series-NSE '!A1" display="Nifty Futures"/>
    <hyperlink ref="B365" location="'Options time series-NSE '!A1" display="Nifty Futures"/>
    <hyperlink ref="F887" location="'Options time series-NSE '!A1" tooltip="Time series on Stock Futures" display="Nifty Futures"/>
    <hyperlink ref="D891" location="'S&amp;P CNX Defty'!A1" display="S&amp;P CNX Defty"/>
    <hyperlink ref="B888" location="'BSE FMC'!A1" display="BSEFMC "/>
    <hyperlink ref="F949" location="'Options time series-NSE '!A1" tooltip="Time series on Nifty Futures" display="Nifty Futures"/>
    <hyperlink ref="F953" location="'Options time series-NSE '!A1" display="Stock Futures"/>
    <hyperlink ref="F952" location="'Options time series-NSE '!A1" tooltip="Time series on Nifty Futures" display="Stock Options"/>
    <hyperlink ref="C891" location="'S&amp;P CNX 500'!A1" display="S&amp;P CNX 500"/>
    <hyperlink ref="F893" location="'Options time series-NSE '!A1" display="Stock Futures"/>
    <hyperlink ref="C892" location="'CNX Nifty Junior'!A1" display="CNX Nifty Junior"/>
    <hyperlink ref="F888" location="'BSE IT '!A1" display="BSE IT "/>
    <hyperlink ref="H957" location="'Options time series-NSE '!A1" display="Nifty Futures"/>
    <hyperlink ref="F960" location="'Options time series-NSE '!A1" display="Stock Options"/>
    <hyperlink ref="F959" location="'Options time series-NSE '!A1" display="Stock Options"/>
    <hyperlink ref="P417" location="'Options time series-BSE '!A1" display="Stock Futures"/>
    <hyperlink ref="O417" location="'Options time series-BSE '!A1" display="Stock Futures"/>
    <hyperlink ref="D417" location="'Options time series-BSE '!A1" display="Stock Futures"/>
    <hyperlink ref="C417" location="'Options time series-BSE '!A1" display="Stock Futures"/>
    <hyperlink ref="G417" location="'Options time series-BSE '!A1" display="Stock Futures"/>
    <hyperlink ref="F417" location="'Options time series-BSE '!A1" display="Stock Futures"/>
    <hyperlink ref="J417" location="'Options time series-BSE '!A1" display="Stock Futures"/>
    <hyperlink ref="I417" location="'Options time series-BSE '!A1" display="Stock Futures"/>
    <hyperlink ref="M417" location="'Options time series-BSE '!A1" display="Stock Futures"/>
    <hyperlink ref="L417" location="'Options time series-BSE '!A1" display="Stock Futures"/>
    <hyperlink ref="N477" location="'Options time series-NSE '!A1" display="Nifty Futures"/>
    <hyperlink ref="K477" location="'BSE 200'!A1" display="BSE200 "/>
    <hyperlink ref="C476" location="'BSE TECK'!A1" display="BSE TECk "/>
    <hyperlink ref="P64977" location="'CNX Nifty Junior'!A1" display="CNX Nifty Junior"/>
    <hyperlink ref="Q64977" location="'CNX Nifty Junior'!A1" display="CNX Nifty Junior"/>
    <hyperlink ref="N64977" location="'CNX Nifty Junior'!A1" display="CNX Nifty Junior"/>
    <hyperlink ref="O64977" location="'CNX Nifty Junior'!A1" display="CNX Nifty Junior"/>
    <hyperlink ref="L64977" location="'CNX Nifty Junior'!A1" display="CNX Nifty Junior"/>
    <hyperlink ref="M64977" location="'CNX Nifty Junior'!A1" display="CNX Nifty Junior"/>
    <hyperlink ref="J64977" location="'CNX Nifty Junior'!A1" display="CNX Nifty Junior"/>
    <hyperlink ref="K64977" location="'CNX Nifty Junior'!A1" display="CNX Nifty Junior"/>
    <hyperlink ref="I64977" location="'CNX Nifty Junior'!A1" display="CNX Nifty Junior"/>
    <hyperlink ref="H64977" location="'CNX Nifty Junior'!A1" display="CNX Nifty Junior"/>
    <hyperlink ref="H1084" location="'BSE TECK'!A1" display="BSE TECk "/>
    <hyperlink ref="H1085" location="'BSE 100'!A1" display="BSE100 "/>
    <hyperlink ref="G1084" location="'BSE 100'!A1" tooltip="Time Series on BSE CD" display="BSE100 "/>
    <hyperlink ref="G1085" location="'BSE 200'!A1" display="BSE200 "/>
    <hyperlink ref="H1087" location="'BSE SENSEX'!A1" display="SENSEX "/>
    <hyperlink ref="H1088" location="'BSE TECK'!A1" display="BSE TECk "/>
    <hyperlink ref="G1088" location="'Options time series-BSE '!A1" display="Sensex Options"/>
    <hyperlink ref="L1097" location="'Options time series-BSE '!A1" display="Sensex Options"/>
    <hyperlink ref="K1097" location="'Options time series-BSE '!A1" display="Sensex Futures"/>
    <hyperlink ref="L1101" location="'Options time series-BSE '!A1" display="Sensex Futures"/>
    <hyperlink ref="K1100" location="'Options time series-NSE '!A1" tooltip="Time series on Nifty Futures" display="Nifty Options"/>
    <hyperlink ref="K1101" location="'Options time series-NSE '!A1" display="Nifty Futures"/>
    <hyperlink ref="L1103" location="'S&amp;P CNX Defty'!A1" display="S&amp;P CNX Defty"/>
    <hyperlink ref="G1104" location="'S&amp;P CNX 500'!A1" tooltip="Time Series on Sensex Futures" display="S&amp;P CNX 500"/>
    <hyperlink ref="H1107" location="'CNX Midcap 200'!A1" display="CNX Midcap 200"/>
    <hyperlink ref="G1106" location="'S&amp;P CNX 500'!A1" display="S&amp;P CNX 500"/>
    <hyperlink ref="F12" location="'Options time series-NSE '!A1" display="Stock Futures"/>
    <hyperlink ref="D12" location="'CNX Nifty Junior'!A1" display="CNX Nifty Junior"/>
    <hyperlink ref="C12" location="'BSE CG'!A1" display="BSE CG "/>
    <hyperlink ref="A15" location="Index!A1" display="Index!A1"/>
    <hyperlink ref="J1" location="Index!A1" display="Index!A1"/>
  </hyperlinks>
  <printOptions/>
  <pageMargins left="0.75" right="0.75" top="1" bottom="1" header="0.5" footer="0.5"/>
  <pageSetup horizontalDpi="600" verticalDpi="600" orientation="portrait" r:id="rId4"/>
</worksheet>
</file>

<file path=xl/worksheets/sheet19.xml><?xml version="1.0" encoding="utf-8"?>
<worksheet xmlns="http://schemas.openxmlformats.org/spreadsheetml/2006/main" xmlns:r="http://schemas.openxmlformats.org/officeDocument/2006/relationships">
  <dimension ref="A1:IV380"/>
  <sheetViews>
    <sheetView workbookViewId="0" topLeftCell="A1">
      <selection activeCell="A380" sqref="A380"/>
    </sheetView>
  </sheetViews>
  <sheetFormatPr defaultColWidth="9.140625" defaultRowHeight="12.75"/>
  <cols>
    <col min="1" max="1" width="36.140625" style="70" customWidth="1"/>
    <col min="2" max="7" width="13.7109375" style="70" customWidth="1"/>
    <col min="8" max="8" width="13.7109375" style="70" bestFit="1" customWidth="1"/>
    <col min="9" max="9" width="12.7109375" style="171" bestFit="1" customWidth="1"/>
    <col min="10" max="16384" width="9.140625" style="171" customWidth="1"/>
  </cols>
  <sheetData>
    <row r="1" ht="12.75">
      <c r="F1" s="603" t="s">
        <v>631</v>
      </c>
    </row>
    <row r="2" spans="1:9" s="49" customFormat="1" ht="12.75">
      <c r="A2" s="26" t="s">
        <v>416</v>
      </c>
      <c r="B2" s="9"/>
      <c r="C2" s="32"/>
      <c r="D2" s="9"/>
      <c r="E2" s="9"/>
      <c r="F2" s="9"/>
      <c r="G2" s="9"/>
      <c r="H2" s="9"/>
      <c r="I2" s="199"/>
    </row>
    <row r="3" spans="1:9" s="49" customFormat="1" ht="12.75">
      <c r="A3" s="46"/>
      <c r="B3" s="30"/>
      <c r="C3" s="30"/>
      <c r="D3" s="30"/>
      <c r="E3" s="9"/>
      <c r="F3" s="9"/>
      <c r="G3" s="9"/>
      <c r="H3" s="9"/>
      <c r="I3" s="199"/>
    </row>
    <row r="4" spans="1:17" s="49" customFormat="1" ht="12.75">
      <c r="A4" s="22" t="s">
        <v>417</v>
      </c>
      <c r="B4" s="22"/>
      <c r="C4" s="583"/>
      <c r="D4" s="145"/>
      <c r="E4" s="226">
        <v>39874</v>
      </c>
      <c r="F4" s="469"/>
      <c r="G4" s="469"/>
      <c r="H4" s="469"/>
      <c r="I4" s="470"/>
      <c r="J4" s="399"/>
      <c r="K4" s="145"/>
      <c r="L4" s="145"/>
      <c r="M4" s="56"/>
      <c r="N4" s="59"/>
      <c r="O4"/>
      <c r="P4"/>
      <c r="Q4"/>
    </row>
    <row r="5" spans="1:17" s="49" customFormat="1" ht="12.75">
      <c r="A5" s="207" t="s">
        <v>418</v>
      </c>
      <c r="B5" s="207"/>
      <c r="C5" s="146" t="s">
        <v>419</v>
      </c>
      <c r="D5" s="146" t="s">
        <v>420</v>
      </c>
      <c r="E5" s="146" t="s">
        <v>421</v>
      </c>
      <c r="F5" s="146" t="s">
        <v>422</v>
      </c>
      <c r="G5" s="146" t="s">
        <v>423</v>
      </c>
      <c r="H5" s="146" t="s">
        <v>424</v>
      </c>
      <c r="I5" s="471" t="s">
        <v>425</v>
      </c>
      <c r="J5" s="399"/>
      <c r="K5" s="59"/>
      <c r="L5" s="145"/>
      <c r="M5" s="56"/>
      <c r="N5" s="59"/>
      <c r="O5"/>
      <c r="P5"/>
      <c r="Q5"/>
    </row>
    <row r="6" spans="1:17" s="49" customFormat="1" ht="12.75">
      <c r="A6" s="138" t="s">
        <v>53</v>
      </c>
      <c r="B6" s="138"/>
      <c r="C6" s="142">
        <v>2</v>
      </c>
      <c r="D6" s="142">
        <v>3</v>
      </c>
      <c r="E6" s="142">
        <v>4</v>
      </c>
      <c r="F6" s="142">
        <v>5</v>
      </c>
      <c r="G6" s="142">
        <v>6</v>
      </c>
      <c r="H6" s="142">
        <v>7</v>
      </c>
      <c r="I6" s="334">
        <v>8</v>
      </c>
      <c r="J6" s="399"/>
      <c r="K6" s="399"/>
      <c r="L6" s="145"/>
      <c r="M6" s="56"/>
      <c r="N6" s="59"/>
      <c r="O6"/>
      <c r="P6"/>
      <c r="Q6"/>
    </row>
    <row r="7" spans="1:17" s="49" customFormat="1" ht="12.75">
      <c r="A7" s="147"/>
      <c r="B7" s="147"/>
      <c r="C7" s="180"/>
      <c r="D7" s="180"/>
      <c r="E7" s="180"/>
      <c r="F7" s="180"/>
      <c r="G7" s="180"/>
      <c r="H7" s="180"/>
      <c r="I7" s="335"/>
      <c r="J7" s="399"/>
      <c r="K7" s="399"/>
      <c r="L7" s="145"/>
      <c r="M7" s="56"/>
      <c r="N7" s="59"/>
      <c r="O7"/>
      <c r="P7"/>
      <c r="Q7"/>
    </row>
    <row r="8" spans="1:17" s="49" customFormat="1" ht="12.75">
      <c r="A8" s="145" t="s">
        <v>426</v>
      </c>
      <c r="B8" s="145"/>
      <c r="C8" s="570">
        <v>8762.88</v>
      </c>
      <c r="D8" s="570">
        <v>8762.88</v>
      </c>
      <c r="E8" s="570">
        <v>8563.52</v>
      </c>
      <c r="F8" s="570">
        <v>8607.08</v>
      </c>
      <c r="G8" s="570">
        <v>8891.61</v>
      </c>
      <c r="H8" s="570">
        <v>-284.53</v>
      </c>
      <c r="I8" s="574">
        <v>-3.2</v>
      </c>
      <c r="J8" s="199"/>
      <c r="K8" s="399"/>
      <c r="L8" s="145"/>
      <c r="M8" s="56"/>
      <c r="N8" s="59"/>
      <c r="O8"/>
      <c r="P8"/>
      <c r="Q8"/>
    </row>
    <row r="9" spans="1:17" s="49" customFormat="1" ht="12.75">
      <c r="A9" s="145" t="s">
        <v>427</v>
      </c>
      <c r="B9" s="145"/>
      <c r="C9" s="570">
        <v>2744.6</v>
      </c>
      <c r="D9" s="570">
        <v>2744.6</v>
      </c>
      <c r="E9" s="570">
        <v>2691.61</v>
      </c>
      <c r="F9" s="570">
        <v>2700.98</v>
      </c>
      <c r="G9" s="570">
        <v>2758.29</v>
      </c>
      <c r="H9" s="570">
        <v>-57.31</v>
      </c>
      <c r="I9" s="574">
        <v>-2.08</v>
      </c>
      <c r="J9" s="199"/>
      <c r="K9" s="399"/>
      <c r="L9" s="145"/>
      <c r="M9" s="56"/>
      <c r="N9" s="59"/>
      <c r="O9"/>
      <c r="P9"/>
      <c r="Q9"/>
    </row>
    <row r="10" spans="1:17" s="49" customFormat="1" ht="12.75">
      <c r="A10" s="145" t="s">
        <v>428</v>
      </c>
      <c r="B10" s="145"/>
      <c r="C10" s="570">
        <v>3105.29</v>
      </c>
      <c r="D10" s="570">
        <v>3105.29</v>
      </c>
      <c r="E10" s="570">
        <v>3043.4</v>
      </c>
      <c r="F10" s="570">
        <v>3049.28</v>
      </c>
      <c r="G10" s="570">
        <v>3106.01</v>
      </c>
      <c r="H10" s="570">
        <v>-56.73</v>
      </c>
      <c r="I10" s="574">
        <v>-1.83</v>
      </c>
      <c r="J10" s="199"/>
      <c r="K10" s="399"/>
      <c r="L10" s="145"/>
      <c r="M10" s="56"/>
      <c r="N10" s="59"/>
      <c r="O10"/>
      <c r="P10"/>
      <c r="Q10"/>
    </row>
    <row r="11" spans="1:17" s="49" customFormat="1" ht="12.75">
      <c r="A11" s="145" t="s">
        <v>429</v>
      </c>
      <c r="B11" s="145"/>
      <c r="C11" s="570">
        <v>4449.07</v>
      </c>
      <c r="D11" s="570">
        <v>4449.07</v>
      </c>
      <c r="E11" s="570">
        <v>4354.39</v>
      </c>
      <c r="F11" s="570">
        <v>4377.19</v>
      </c>
      <c r="G11" s="570">
        <v>4516.38</v>
      </c>
      <c r="H11" s="570">
        <v>-139.19</v>
      </c>
      <c r="I11" s="574">
        <v>-3.08</v>
      </c>
      <c r="J11" s="162"/>
      <c r="K11" s="240"/>
      <c r="L11" s="162"/>
      <c r="M11" s="241"/>
      <c r="N11" s="242"/>
      <c r="O11"/>
      <c r="P11"/>
      <c r="Q11"/>
    </row>
    <row r="12" spans="1:17" s="49" customFormat="1" ht="12.75">
      <c r="A12" s="145" t="s">
        <v>430</v>
      </c>
      <c r="B12" s="145"/>
      <c r="C12" s="570">
        <v>1030.46</v>
      </c>
      <c r="D12" s="570">
        <v>1030.46</v>
      </c>
      <c r="E12" s="570">
        <v>1008.87</v>
      </c>
      <c r="F12" s="570">
        <v>1013.88</v>
      </c>
      <c r="G12" s="570">
        <v>1044.94</v>
      </c>
      <c r="H12" s="570">
        <v>-31.06</v>
      </c>
      <c r="I12" s="574">
        <v>-2.97</v>
      </c>
      <c r="J12" s="181"/>
      <c r="K12" s="181"/>
      <c r="L12" s="181"/>
      <c r="M12" s="53"/>
      <c r="N12" s="59"/>
      <c r="O12"/>
      <c r="P12"/>
      <c r="Q12"/>
    </row>
    <row r="13" spans="1:17" s="49" customFormat="1" ht="12.75">
      <c r="A13" s="145" t="s">
        <v>431</v>
      </c>
      <c r="B13" s="145"/>
      <c r="C13" s="570">
        <v>3187.12</v>
      </c>
      <c r="D13" s="570">
        <v>3187.12</v>
      </c>
      <c r="E13" s="570">
        <v>3124.34</v>
      </c>
      <c r="F13" s="570">
        <v>3139.09</v>
      </c>
      <c r="G13" s="570">
        <v>3232.11</v>
      </c>
      <c r="H13" s="570">
        <v>-93.02</v>
      </c>
      <c r="I13" s="574">
        <v>-2.88</v>
      </c>
      <c r="J13" s="181"/>
      <c r="K13" s="181"/>
      <c r="L13" s="181"/>
      <c r="M13" s="53"/>
      <c r="N13" s="59"/>
      <c r="O13"/>
      <c r="P13"/>
      <c r="Q13"/>
    </row>
    <row r="14" spans="1:17" s="49" customFormat="1" ht="12.75">
      <c r="A14" s="22" t="s">
        <v>432</v>
      </c>
      <c r="B14" s="22"/>
      <c r="C14" s="570"/>
      <c r="D14" s="570"/>
      <c r="E14" s="570"/>
      <c r="F14" s="570"/>
      <c r="G14" s="570"/>
      <c r="H14" s="570"/>
      <c r="I14" s="574"/>
      <c r="J14" s="181"/>
      <c r="K14" s="181"/>
      <c r="L14" s="181"/>
      <c r="M14" s="53"/>
      <c r="N14" s="59"/>
      <c r="O14"/>
      <c r="P14"/>
      <c r="Q14"/>
    </row>
    <row r="15" spans="1:17" s="49" customFormat="1" ht="12.75">
      <c r="A15" s="145" t="s">
        <v>433</v>
      </c>
      <c r="B15" s="145"/>
      <c r="C15" s="570">
        <v>1525.79</v>
      </c>
      <c r="D15" s="570">
        <v>1551.33</v>
      </c>
      <c r="E15" s="570">
        <v>1488.94</v>
      </c>
      <c r="F15" s="570">
        <v>1544.97</v>
      </c>
      <c r="G15" s="570">
        <v>1542.67</v>
      </c>
      <c r="H15" s="570">
        <v>2.3</v>
      </c>
      <c r="I15" s="574">
        <v>0.15</v>
      </c>
      <c r="J15" s="181"/>
      <c r="K15" s="181"/>
      <c r="L15" s="181"/>
      <c r="M15" s="53"/>
      <c r="N15" s="59"/>
      <c r="O15"/>
      <c r="P15"/>
      <c r="Q15"/>
    </row>
    <row r="16" spans="1:17" s="49" customFormat="1" ht="12.75">
      <c r="A16" s="145" t="s">
        <v>434</v>
      </c>
      <c r="B16" s="145"/>
      <c r="C16" s="570">
        <v>2588.33</v>
      </c>
      <c r="D16" s="570">
        <v>2603.72</v>
      </c>
      <c r="E16" s="570">
        <v>2566.03</v>
      </c>
      <c r="F16" s="570">
        <v>2586.24</v>
      </c>
      <c r="G16" s="570">
        <v>2597</v>
      </c>
      <c r="H16" s="570">
        <v>-10.76</v>
      </c>
      <c r="I16" s="574">
        <v>-0.41</v>
      </c>
      <c r="J16" s="181"/>
      <c r="K16" s="181"/>
      <c r="L16" s="181"/>
      <c r="M16" s="53"/>
      <c r="N16" s="59"/>
      <c r="O16"/>
      <c r="P16"/>
      <c r="Q16"/>
    </row>
    <row r="17" spans="1:17" s="49" customFormat="1" ht="12.75">
      <c r="A17" s="145" t="s">
        <v>435</v>
      </c>
      <c r="B17" s="145"/>
      <c r="C17" s="570">
        <v>2654.14</v>
      </c>
      <c r="D17" s="570">
        <v>2712.46</v>
      </c>
      <c r="E17" s="570">
        <v>2629.33</v>
      </c>
      <c r="F17" s="570">
        <v>2655.72</v>
      </c>
      <c r="G17" s="570">
        <v>2682.51</v>
      </c>
      <c r="H17" s="570">
        <v>-26.79</v>
      </c>
      <c r="I17" s="574">
        <v>-1</v>
      </c>
      <c r="J17" s="181"/>
      <c r="K17" s="181"/>
      <c r="L17" s="181"/>
      <c r="M17" s="53"/>
      <c r="N17" s="59"/>
      <c r="O17"/>
      <c r="P17"/>
      <c r="Q17"/>
    </row>
    <row r="18" spans="1:17" s="49" customFormat="1" ht="12.75">
      <c r="A18" s="145" t="s">
        <v>436</v>
      </c>
      <c r="B18" s="145"/>
      <c r="C18" s="570">
        <v>2075.97</v>
      </c>
      <c r="D18" s="570">
        <v>2075.97</v>
      </c>
      <c r="E18" s="570">
        <v>2031.22</v>
      </c>
      <c r="F18" s="570">
        <v>2057.58</v>
      </c>
      <c r="G18" s="570">
        <v>2096.17</v>
      </c>
      <c r="H18" s="570">
        <v>-38.59</v>
      </c>
      <c r="I18" s="574">
        <v>-1.84</v>
      </c>
      <c r="J18" s="181"/>
      <c r="K18" s="181"/>
      <c r="L18" s="181"/>
      <c r="M18" s="53"/>
      <c r="N18" s="59"/>
      <c r="O18"/>
      <c r="P18"/>
      <c r="Q18"/>
    </row>
    <row r="19" spans="1:17" s="49" customFormat="1" ht="12.75">
      <c r="A19" s="145" t="s">
        <v>437</v>
      </c>
      <c r="B19" s="145"/>
      <c r="C19" s="570">
        <v>1376.82</v>
      </c>
      <c r="D19" s="570">
        <v>1422.03</v>
      </c>
      <c r="E19" s="570">
        <v>1372.04</v>
      </c>
      <c r="F19" s="570">
        <v>1379.84</v>
      </c>
      <c r="G19" s="570">
        <v>1413.19</v>
      </c>
      <c r="H19" s="570">
        <v>-33.35</v>
      </c>
      <c r="I19" s="574">
        <v>-2.36</v>
      </c>
      <c r="J19" s="181"/>
      <c r="K19" s="182"/>
      <c r="L19" s="182"/>
      <c r="M19" s="149"/>
      <c r="N19" s="242"/>
      <c r="O19"/>
      <c r="P19"/>
      <c r="Q19"/>
    </row>
    <row r="20" spans="1:17" s="49" customFormat="1" ht="12.75">
      <c r="A20" s="145" t="s">
        <v>438</v>
      </c>
      <c r="B20" s="145"/>
      <c r="C20" s="570">
        <v>2040.49</v>
      </c>
      <c r="D20" s="570">
        <v>2040.49</v>
      </c>
      <c r="E20" s="570">
        <v>1983.57</v>
      </c>
      <c r="F20" s="570">
        <v>1992.6</v>
      </c>
      <c r="G20" s="570">
        <v>2043.26</v>
      </c>
      <c r="H20" s="570">
        <v>-50.66</v>
      </c>
      <c r="I20" s="574">
        <v>-2.48</v>
      </c>
      <c r="J20" s="181"/>
      <c r="K20" s="181"/>
      <c r="L20" s="181"/>
      <c r="M20" s="53"/>
      <c r="N20" s="59"/>
      <c r="O20"/>
      <c r="P20"/>
      <c r="Q20"/>
    </row>
    <row r="21" spans="1:17" s="49" customFormat="1" ht="12.75">
      <c r="A21" s="145" t="s">
        <v>147</v>
      </c>
      <c r="B21" s="145"/>
      <c r="C21" s="570">
        <v>1709.94</v>
      </c>
      <c r="D21" s="570">
        <v>1709.94</v>
      </c>
      <c r="E21" s="570">
        <v>1677.84</v>
      </c>
      <c r="F21" s="570">
        <v>1693.01</v>
      </c>
      <c r="G21" s="570">
        <v>1736.47</v>
      </c>
      <c r="H21" s="570">
        <v>-43.46</v>
      </c>
      <c r="I21" s="574">
        <v>-2.5</v>
      </c>
      <c r="J21" s="181"/>
      <c r="K21" s="181"/>
      <c r="L21" s="181"/>
      <c r="M21" s="53"/>
      <c r="N21" s="59"/>
      <c r="O21"/>
      <c r="P21"/>
      <c r="Q21"/>
    </row>
    <row r="22" spans="1:17" s="49" customFormat="1" ht="12.75">
      <c r="A22" s="145" t="s">
        <v>439</v>
      </c>
      <c r="B22" s="145"/>
      <c r="C22" s="570">
        <v>4924.84</v>
      </c>
      <c r="D22" s="570">
        <v>4924.84</v>
      </c>
      <c r="E22" s="570">
        <v>4826.67</v>
      </c>
      <c r="F22" s="570">
        <v>4855.11</v>
      </c>
      <c r="G22" s="570">
        <v>4984.99</v>
      </c>
      <c r="H22" s="570">
        <v>-129.88</v>
      </c>
      <c r="I22" s="574">
        <v>-2.61</v>
      </c>
      <c r="J22" s="181"/>
      <c r="K22" s="181"/>
      <c r="L22" s="181"/>
      <c r="M22" s="53"/>
      <c r="N22" s="59"/>
      <c r="O22"/>
      <c r="P22"/>
      <c r="Q22"/>
    </row>
    <row r="23" spans="1:17" s="49" customFormat="1" ht="12.75">
      <c r="A23" s="145" t="s">
        <v>440</v>
      </c>
      <c r="B23" s="145"/>
      <c r="C23" s="570">
        <v>1718.73</v>
      </c>
      <c r="D23" s="570">
        <v>1730.21</v>
      </c>
      <c r="E23" s="570">
        <v>1694.57</v>
      </c>
      <c r="F23" s="570">
        <v>1702.12</v>
      </c>
      <c r="G23" s="570">
        <v>1751.75</v>
      </c>
      <c r="H23" s="570">
        <v>-49.63</v>
      </c>
      <c r="I23" s="574">
        <v>-2.83</v>
      </c>
      <c r="J23" s="181"/>
      <c r="K23" s="182"/>
      <c r="L23" s="182"/>
      <c r="M23" s="149"/>
      <c r="N23" s="242"/>
      <c r="O23"/>
      <c r="P23"/>
      <c r="Q23"/>
    </row>
    <row r="24" spans="1:17" s="49" customFormat="1" ht="12.75">
      <c r="A24" s="145" t="s">
        <v>441</v>
      </c>
      <c r="B24" s="145"/>
      <c r="C24" s="570">
        <v>5803.18</v>
      </c>
      <c r="D24" s="570">
        <v>5870.71</v>
      </c>
      <c r="E24" s="570">
        <v>5705.58</v>
      </c>
      <c r="F24" s="570">
        <v>5726.86</v>
      </c>
      <c r="G24" s="570">
        <v>5897.92</v>
      </c>
      <c r="H24" s="570">
        <v>-171.06</v>
      </c>
      <c r="I24" s="574">
        <v>-2.9</v>
      </c>
      <c r="J24" s="181"/>
      <c r="K24" s="181"/>
      <c r="L24" s="181"/>
      <c r="M24" s="53"/>
      <c r="N24" s="59"/>
      <c r="O24"/>
      <c r="P24"/>
      <c r="Q24"/>
    </row>
    <row r="25" spans="1:17" s="49" customFormat="1" ht="12.75">
      <c r="A25" s="145" t="s">
        <v>442</v>
      </c>
      <c r="B25" s="145"/>
      <c r="C25" s="570">
        <v>5935.16</v>
      </c>
      <c r="D25" s="570">
        <v>6009.76</v>
      </c>
      <c r="E25" s="570">
        <v>5856.18</v>
      </c>
      <c r="F25" s="570">
        <v>5885.97</v>
      </c>
      <c r="G25" s="570">
        <v>6064.11</v>
      </c>
      <c r="H25" s="570">
        <v>-178.14</v>
      </c>
      <c r="I25" s="574">
        <v>-2.94</v>
      </c>
      <c r="J25" s="181"/>
      <c r="K25" s="181"/>
      <c r="L25" s="181"/>
      <c r="M25" s="53"/>
      <c r="N25" s="59"/>
      <c r="O25"/>
      <c r="P25"/>
      <c r="Q25"/>
    </row>
    <row r="26" spans="1:17" s="49" customFormat="1" ht="12.75">
      <c r="A26" s="145" t="s">
        <v>443</v>
      </c>
      <c r="B26" s="145"/>
      <c r="C26" s="570">
        <v>4616.98</v>
      </c>
      <c r="D26" s="570">
        <v>4616.98</v>
      </c>
      <c r="E26" s="570">
        <v>4462.71</v>
      </c>
      <c r="F26" s="570">
        <v>4488.82</v>
      </c>
      <c r="G26" s="570">
        <v>4690.97</v>
      </c>
      <c r="H26" s="570">
        <v>-202.15</v>
      </c>
      <c r="I26" s="574">
        <v>-4.31</v>
      </c>
      <c r="J26" s="150"/>
      <c r="K26" s="400"/>
      <c r="L26" s="150"/>
      <c r="M26" s="241"/>
      <c r="N26" s="242"/>
      <c r="O26"/>
      <c r="P26"/>
      <c r="Q26"/>
    </row>
    <row r="27" spans="1:17" s="49" customFormat="1" ht="12.75">
      <c r="A27" s="145" t="s">
        <v>444</v>
      </c>
      <c r="B27" s="145"/>
      <c r="C27" s="570">
        <v>4151.28</v>
      </c>
      <c r="D27" s="570">
        <v>4151.28</v>
      </c>
      <c r="E27" s="570">
        <v>4010.92</v>
      </c>
      <c r="F27" s="570">
        <v>4033.99</v>
      </c>
      <c r="G27" s="570">
        <v>4240.1</v>
      </c>
      <c r="H27" s="570">
        <v>-206.11</v>
      </c>
      <c r="I27" s="574">
        <v>-4.86</v>
      </c>
      <c r="J27" s="150"/>
      <c r="K27" s="400"/>
      <c r="L27" s="150"/>
      <c r="M27" s="241"/>
      <c r="N27" s="242"/>
      <c r="O27"/>
      <c r="P27"/>
      <c r="Q27"/>
    </row>
    <row r="28" spans="1:17" s="49" customFormat="1" ht="12.75">
      <c r="A28" s="22" t="s">
        <v>445</v>
      </c>
      <c r="B28" s="22"/>
      <c r="C28" s="570"/>
      <c r="D28" s="570"/>
      <c r="E28" s="570"/>
      <c r="F28" s="570"/>
      <c r="G28" s="570"/>
      <c r="H28" s="570"/>
      <c r="I28" s="574"/>
      <c r="J28" s="150"/>
      <c r="K28" s="400"/>
      <c r="L28" s="150"/>
      <c r="M28" s="241"/>
      <c r="N28" s="242"/>
      <c r="O28"/>
      <c r="P28"/>
      <c r="Q28"/>
    </row>
    <row r="29" spans="1:17" s="49" customFormat="1" ht="12.75">
      <c r="A29" s="145" t="s">
        <v>446</v>
      </c>
      <c r="B29" s="145"/>
      <c r="C29" s="570">
        <v>1401.36</v>
      </c>
      <c r="D29" s="570">
        <v>1401.36</v>
      </c>
      <c r="E29" s="570">
        <v>1357.85</v>
      </c>
      <c r="F29" s="570">
        <v>1364.76</v>
      </c>
      <c r="G29" s="570">
        <v>1435.59</v>
      </c>
      <c r="H29" s="570">
        <v>-70.83</v>
      </c>
      <c r="I29" s="574">
        <v>-4.93</v>
      </c>
      <c r="J29" s="145"/>
      <c r="K29" s="401"/>
      <c r="L29" s="182"/>
      <c r="M29" s="241"/>
      <c r="N29" s="242"/>
      <c r="O29"/>
      <c r="P29"/>
      <c r="Q29"/>
    </row>
    <row r="30" spans="1:17" s="49" customFormat="1" ht="12.75">
      <c r="A30" s="145" t="s">
        <v>447</v>
      </c>
      <c r="B30" s="145"/>
      <c r="C30" s="570">
        <v>900.16</v>
      </c>
      <c r="D30" s="570">
        <v>900.16</v>
      </c>
      <c r="E30" s="570">
        <v>869.99</v>
      </c>
      <c r="F30" s="570">
        <v>874.55</v>
      </c>
      <c r="G30" s="570">
        <v>918.81</v>
      </c>
      <c r="H30" s="570">
        <v>-44.26</v>
      </c>
      <c r="I30" s="574">
        <v>-4.82</v>
      </c>
      <c r="J30" s="145"/>
      <c r="K30" s="182"/>
      <c r="L30" s="401"/>
      <c r="M30" s="241"/>
      <c r="N30" s="242"/>
      <c r="O30"/>
      <c r="P30"/>
      <c r="Q30"/>
    </row>
    <row r="31" spans="1:14" s="49" customFormat="1" ht="12.75">
      <c r="A31" s="145" t="s">
        <v>448</v>
      </c>
      <c r="B31" s="145"/>
      <c r="C31" s="570">
        <v>335.53</v>
      </c>
      <c r="D31" s="570">
        <v>335.53</v>
      </c>
      <c r="E31" s="570">
        <v>324.4</v>
      </c>
      <c r="F31" s="570">
        <v>326.01</v>
      </c>
      <c r="G31" s="570">
        <v>342.12</v>
      </c>
      <c r="H31" s="570">
        <v>-16.11</v>
      </c>
      <c r="I31" s="574">
        <v>-4.71</v>
      </c>
      <c r="J31" s="145"/>
      <c r="K31" s="145"/>
      <c r="L31" s="182"/>
      <c r="M31" s="149"/>
      <c r="N31" s="54"/>
    </row>
    <row r="32" spans="1:17" s="49" customFormat="1" ht="12.75">
      <c r="A32" s="159"/>
      <c r="B32" s="159"/>
      <c r="C32" s="441"/>
      <c r="D32" s="441"/>
      <c r="E32" s="441"/>
      <c r="F32" s="441"/>
      <c r="G32" s="441"/>
      <c r="H32" s="441"/>
      <c r="I32" s="352"/>
      <c r="K32" s="145"/>
      <c r="L32" s="182"/>
      <c r="M32" s="56"/>
      <c r="N32" s="59"/>
      <c r="O32"/>
      <c r="P32"/>
      <c r="Q32"/>
    </row>
    <row r="33" spans="1:17" s="49" customFormat="1" ht="12.75">
      <c r="A33" s="181" t="s">
        <v>449</v>
      </c>
      <c r="B33" s="181"/>
      <c r="C33" s="185"/>
      <c r="D33" s="185"/>
      <c r="E33" s="185"/>
      <c r="F33" s="185"/>
      <c r="G33" s="185"/>
      <c r="H33" s="185"/>
      <c r="I33" s="575"/>
      <c r="K33" s="182"/>
      <c r="L33" s="181"/>
      <c r="M33" s="56"/>
      <c r="N33" s="59"/>
      <c r="O33"/>
      <c r="P33"/>
      <c r="Q33"/>
    </row>
    <row r="34" spans="1:17" s="49" customFormat="1" ht="12.75">
      <c r="A34" s="145" t="s">
        <v>450</v>
      </c>
      <c r="B34" s="145"/>
      <c r="C34" s="186"/>
      <c r="D34" s="186"/>
      <c r="E34" s="186"/>
      <c r="F34" s="186"/>
      <c r="G34" s="186"/>
      <c r="H34" s="186"/>
      <c r="I34" s="472"/>
      <c r="J34" s="243"/>
      <c r="K34" s="181"/>
      <c r="L34" s="181"/>
      <c r="M34" s="56"/>
      <c r="N34" s="59"/>
      <c r="O34"/>
      <c r="P34"/>
      <c r="Q34"/>
    </row>
    <row r="35" spans="1:17" s="49" customFormat="1" ht="12.75">
      <c r="A35" s="219" t="s">
        <v>451</v>
      </c>
      <c r="B35" s="219"/>
      <c r="C35" s="181"/>
      <c r="D35" s="181"/>
      <c r="E35" s="181"/>
      <c r="F35" s="181"/>
      <c r="G35" s="181"/>
      <c r="H35" s="181"/>
      <c r="I35" s="336"/>
      <c r="J35" s="243"/>
      <c r="K35" s="243"/>
      <c r="L35" s="181"/>
      <c r="M35" s="56"/>
      <c r="N35" s="59"/>
      <c r="O35"/>
      <c r="P35"/>
      <c r="Q35"/>
    </row>
    <row r="36" spans="1:17" s="49" customFormat="1" ht="12.75">
      <c r="A36" s="228" t="s">
        <v>452</v>
      </c>
      <c r="B36" s="228"/>
      <c r="C36" s="187"/>
      <c r="D36" s="187"/>
      <c r="E36" s="187"/>
      <c r="F36" s="187"/>
      <c r="G36" s="187"/>
      <c r="H36" s="187"/>
      <c r="I36" s="337"/>
      <c r="J36" s="243"/>
      <c r="K36" s="243"/>
      <c r="L36" s="181"/>
      <c r="M36" s="56"/>
      <c r="N36" s="59"/>
      <c r="O36"/>
      <c r="P36"/>
      <c r="Q36"/>
    </row>
    <row r="37" spans="1:17" s="49" customFormat="1" ht="12.75">
      <c r="A37" s="244"/>
      <c r="B37" s="244"/>
      <c r="C37" s="187"/>
      <c r="D37" s="187"/>
      <c r="E37" s="187"/>
      <c r="F37" s="187"/>
      <c r="G37" s="187"/>
      <c r="H37" s="187"/>
      <c r="I37" s="187"/>
      <c r="J37" s="243"/>
      <c r="K37" s="243"/>
      <c r="L37" s="181"/>
      <c r="M37" s="56"/>
      <c r="N37" s="59"/>
      <c r="O37"/>
      <c r="P37"/>
      <c r="Q37"/>
    </row>
    <row r="38" spans="1:17" s="49" customFormat="1" ht="12.75">
      <c r="A38" s="188" t="s">
        <v>453</v>
      </c>
      <c r="B38" s="188"/>
      <c r="C38" s="189"/>
      <c r="D38" s="189"/>
      <c r="E38" s="226">
        <v>39874</v>
      </c>
      <c r="F38" s="189"/>
      <c r="G38" s="189"/>
      <c r="H38" s="189"/>
      <c r="I38" s="407"/>
      <c r="J38" s="243"/>
      <c r="K38" s="243"/>
      <c r="L38" s="181"/>
      <c r="M38" s="56"/>
      <c r="N38" s="59"/>
      <c r="O38"/>
      <c r="P38"/>
      <c r="Q38"/>
    </row>
    <row r="39" spans="1:17" s="49" customFormat="1" ht="12.75">
      <c r="A39" s="250" t="s">
        <v>612</v>
      </c>
      <c r="B39" s="250"/>
      <c r="C39" s="250"/>
      <c r="D39" s="250"/>
      <c r="E39" s="250"/>
      <c r="F39" s="250"/>
      <c r="G39" s="250"/>
      <c r="H39" s="250"/>
      <c r="I39" s="349"/>
      <c r="J39" s="250"/>
      <c r="K39" s="243"/>
      <c r="L39" s="181"/>
      <c r="M39" s="56"/>
      <c r="N39" s="59"/>
      <c r="O39"/>
      <c r="P39"/>
      <c r="Q39"/>
    </row>
    <row r="40" spans="1:17" s="49" customFormat="1" ht="12.75">
      <c r="A40" s="250" t="s">
        <v>613</v>
      </c>
      <c r="B40" s="250"/>
      <c r="C40" s="66"/>
      <c r="D40" s="66"/>
      <c r="E40" s="66"/>
      <c r="F40" s="66"/>
      <c r="G40" s="66"/>
      <c r="H40" s="66"/>
      <c r="I40" s="349"/>
      <c r="J40" s="250"/>
      <c r="K40" s="243"/>
      <c r="L40" s="181"/>
      <c r="M40" s="56"/>
      <c r="N40" s="59"/>
      <c r="O40"/>
      <c r="P40"/>
      <c r="Q40"/>
    </row>
    <row r="41" spans="1:17" s="49" customFormat="1" ht="12.75">
      <c r="A41" s="66" t="s">
        <v>614</v>
      </c>
      <c r="B41" s="66"/>
      <c r="C41" s="66"/>
      <c r="D41" s="66"/>
      <c r="E41" s="66"/>
      <c r="F41" s="66"/>
      <c r="G41" s="66"/>
      <c r="H41" s="66"/>
      <c r="I41" s="349"/>
      <c r="J41" s="145"/>
      <c r="K41" s="243"/>
      <c r="L41" s="181"/>
      <c r="M41" s="56"/>
      <c r="N41" s="59"/>
      <c r="O41"/>
      <c r="P41"/>
      <c r="Q41"/>
    </row>
    <row r="42" spans="1:17" s="49" customFormat="1" ht="12.75">
      <c r="A42" s="66" t="s">
        <v>615</v>
      </c>
      <c r="B42" s="66"/>
      <c r="C42" s="66"/>
      <c r="D42" s="66"/>
      <c r="E42" s="66"/>
      <c r="F42" s="66"/>
      <c r="G42" s="66"/>
      <c r="H42" s="66"/>
      <c r="I42" s="349"/>
      <c r="J42" s="59"/>
      <c r="K42" s="243"/>
      <c r="L42" s="181"/>
      <c r="M42" s="56"/>
      <c r="N42" s="59"/>
      <c r="O42"/>
      <c r="P42"/>
      <c r="Q42"/>
    </row>
    <row r="43" spans="1:17" s="49" customFormat="1" ht="12.75">
      <c r="A43" s="159"/>
      <c r="B43" s="66"/>
      <c r="C43" s="66"/>
      <c r="D43" s="159"/>
      <c r="E43" s="159"/>
      <c r="F43" s="159"/>
      <c r="G43" s="159"/>
      <c r="H43" s="159"/>
      <c r="I43" s="344"/>
      <c r="J43" s="59"/>
      <c r="K43" s="243"/>
      <c r="L43" s="181"/>
      <c r="M43" s="56"/>
      <c r="N43" s="59"/>
      <c r="O43"/>
      <c r="P43"/>
      <c r="Q43"/>
    </row>
    <row r="44" spans="1:17" s="49" customFormat="1" ht="12.75">
      <c r="A44" s="190" t="s">
        <v>454</v>
      </c>
      <c r="B44" s="491">
        <v>7133.54</v>
      </c>
      <c r="C44" s="540"/>
      <c r="D44" s="245"/>
      <c r="E44" s="245"/>
      <c r="F44" s="245"/>
      <c r="G44" s="245"/>
      <c r="H44" s="245"/>
      <c r="I44" s="245"/>
      <c r="J44" s="402"/>
      <c r="K44" s="243"/>
      <c r="L44" s="181"/>
      <c r="M44" s="56"/>
      <c r="N44" s="59"/>
      <c r="O44"/>
      <c r="P44"/>
      <c r="Q44"/>
    </row>
    <row r="45" spans="1:17" s="49" customFormat="1" ht="12.75">
      <c r="A45" s="190" t="s">
        <v>455</v>
      </c>
      <c r="B45" s="485">
        <v>4619.64</v>
      </c>
      <c r="C45" s="193"/>
      <c r="D45" s="245"/>
      <c r="E45" s="492"/>
      <c r="F45" s="248"/>
      <c r="G45" s="492"/>
      <c r="H45" s="492"/>
      <c r="I45" s="492"/>
      <c r="J45" s="403"/>
      <c r="K45" s="243"/>
      <c r="L45" s="181"/>
      <c r="M45" s="56"/>
      <c r="N45" s="59"/>
      <c r="O45"/>
      <c r="P45"/>
      <c r="Q45"/>
    </row>
    <row r="46" spans="1:17" s="49" customFormat="1" ht="12.75">
      <c r="A46" s="190" t="s">
        <v>456</v>
      </c>
      <c r="B46" s="485">
        <v>4594389</v>
      </c>
      <c r="C46" s="193"/>
      <c r="D46" s="493"/>
      <c r="E46" s="245"/>
      <c r="F46" s="245"/>
      <c r="G46" s="245"/>
      <c r="H46" s="245"/>
      <c r="I46" s="245"/>
      <c r="J46" s="245"/>
      <c r="K46" s="243"/>
      <c r="L46" s="181"/>
      <c r="M46" s="56"/>
      <c r="N46" s="59"/>
      <c r="O46"/>
      <c r="P46"/>
      <c r="Q46"/>
    </row>
    <row r="47" spans="1:17" s="49" customFormat="1" ht="12.75">
      <c r="A47" s="191" t="s">
        <v>457</v>
      </c>
      <c r="B47" s="486">
        <v>2601009</v>
      </c>
      <c r="C47" s="206"/>
      <c r="D47" s="153"/>
      <c r="E47" s="153"/>
      <c r="F47" s="153"/>
      <c r="G47" s="153"/>
      <c r="I47" s="156"/>
      <c r="J47" s="245"/>
      <c r="K47" s="243"/>
      <c r="L47" s="181"/>
      <c r="M47" s="56"/>
      <c r="N47" s="59"/>
      <c r="O47"/>
      <c r="P47"/>
      <c r="Q47"/>
    </row>
    <row r="48" spans="1:17" s="49" customFormat="1" ht="12.75">
      <c r="A48" s="151"/>
      <c r="B48" s="151"/>
      <c r="C48" s="152"/>
      <c r="D48" s="153"/>
      <c r="E48" s="153"/>
      <c r="F48" s="153"/>
      <c r="G48" s="442"/>
      <c r="I48" s="156"/>
      <c r="J48" s="402"/>
      <c r="K48" s="243"/>
      <c r="L48" s="181"/>
      <c r="M48" s="56"/>
      <c r="N48" s="59"/>
      <c r="O48"/>
      <c r="P48"/>
      <c r="Q48"/>
    </row>
    <row r="49" spans="1:17" s="49" customFormat="1" ht="12.75">
      <c r="A49" s="176" t="s">
        <v>418</v>
      </c>
      <c r="B49" s="155" t="s">
        <v>458</v>
      </c>
      <c r="C49" s="155" t="s">
        <v>419</v>
      </c>
      <c r="D49" s="155" t="s">
        <v>420</v>
      </c>
      <c r="E49" s="155" t="s">
        <v>421</v>
      </c>
      <c r="F49" s="155" t="s">
        <v>422</v>
      </c>
      <c r="G49" s="339" t="s">
        <v>459</v>
      </c>
      <c r="I49" s="156"/>
      <c r="J49" s="245"/>
      <c r="K49" s="243"/>
      <c r="L49" s="181"/>
      <c r="M49" s="56"/>
      <c r="N49" s="59"/>
      <c r="O49"/>
      <c r="P49"/>
      <c r="Q49"/>
    </row>
    <row r="50" spans="1:17" s="49" customFormat="1" ht="12.75">
      <c r="A50" s="177" t="s">
        <v>460</v>
      </c>
      <c r="B50" s="499">
        <v>2763.65</v>
      </c>
      <c r="C50" s="499">
        <v>2764.6</v>
      </c>
      <c r="D50" s="499">
        <v>2764.6</v>
      </c>
      <c r="E50" s="499">
        <v>2659.55</v>
      </c>
      <c r="F50" s="499">
        <v>2674.6</v>
      </c>
      <c r="G50" s="501">
        <v>-89.05</v>
      </c>
      <c r="I50" s="148"/>
      <c r="J50" s="243"/>
      <c r="K50" s="250"/>
      <c r="L50" s="181"/>
      <c r="M50" s="56"/>
      <c r="N50" s="59"/>
      <c r="O50"/>
      <c r="P50"/>
      <c r="Q50"/>
    </row>
    <row r="51" spans="1:17" s="49" customFormat="1" ht="12.75">
      <c r="A51" s="66" t="s">
        <v>461</v>
      </c>
      <c r="B51" s="148">
        <v>2094.1</v>
      </c>
      <c r="C51" s="148">
        <v>2077.6</v>
      </c>
      <c r="D51" s="148">
        <v>2077.6</v>
      </c>
      <c r="E51" s="148">
        <v>2023.75</v>
      </c>
      <c r="F51" s="148">
        <v>2041.85</v>
      </c>
      <c r="G51" s="340">
        <v>-52.25</v>
      </c>
      <c r="H51" s="148"/>
      <c r="I51" s="156"/>
      <c r="J51" s="181"/>
      <c r="K51" s="66"/>
      <c r="L51" s="181"/>
      <c r="M51" s="56"/>
      <c r="N51" s="59"/>
      <c r="O51"/>
      <c r="P51"/>
      <c r="Q51"/>
    </row>
    <row r="52" spans="1:17" s="49" customFormat="1" ht="12.75">
      <c r="A52" s="66" t="s">
        <v>462</v>
      </c>
      <c r="B52" s="148">
        <v>3980.55</v>
      </c>
      <c r="C52" s="148">
        <v>3941.55</v>
      </c>
      <c r="D52" s="148">
        <v>3941.55</v>
      </c>
      <c r="E52" s="148">
        <v>3828.85</v>
      </c>
      <c r="F52" s="148">
        <v>3849.9</v>
      </c>
      <c r="G52" s="340">
        <v>-130.65</v>
      </c>
      <c r="H52" s="148"/>
      <c r="I52" s="333"/>
      <c r="J52" s="401"/>
      <c r="K52" s="250"/>
      <c r="L52" s="171"/>
      <c r="M52" s="70"/>
      <c r="N52" s="70"/>
      <c r="O52"/>
      <c r="P52"/>
      <c r="Q52"/>
    </row>
    <row r="53" spans="1:17" s="49" customFormat="1" ht="12.75">
      <c r="A53" s="66" t="s">
        <v>463</v>
      </c>
      <c r="B53" s="148">
        <v>1884.25</v>
      </c>
      <c r="C53" s="148">
        <v>1849.3</v>
      </c>
      <c r="D53" s="148">
        <v>1849.3</v>
      </c>
      <c r="E53" s="148">
        <v>1779.65</v>
      </c>
      <c r="F53" s="148">
        <v>1790.35</v>
      </c>
      <c r="G53" s="340">
        <v>-93.9</v>
      </c>
      <c r="H53" s="148"/>
      <c r="I53" s="156"/>
      <c r="J53" s="243"/>
      <c r="K53" s="402"/>
      <c r="L53" s="171"/>
      <c r="M53" s="70"/>
      <c r="N53" s="70"/>
      <c r="O53"/>
      <c r="P53"/>
      <c r="Q53"/>
    </row>
    <row r="54" spans="1:14" s="49" customFormat="1" ht="12.75">
      <c r="A54" s="66" t="s">
        <v>464</v>
      </c>
      <c r="B54" s="148">
        <v>3892.4</v>
      </c>
      <c r="C54" s="148">
        <v>3831.25</v>
      </c>
      <c r="D54" s="148">
        <v>3831.25</v>
      </c>
      <c r="E54" s="148">
        <v>3702</v>
      </c>
      <c r="F54" s="148">
        <v>3718.35</v>
      </c>
      <c r="G54" s="340">
        <v>-174.05</v>
      </c>
      <c r="H54" s="148"/>
      <c r="I54" s="156"/>
      <c r="J54" s="243"/>
      <c r="K54" s="403"/>
      <c r="L54" s="171"/>
      <c r="M54" s="171"/>
      <c r="N54" s="171"/>
    </row>
    <row r="55" spans="1:17" s="49" customFormat="1" ht="12.75">
      <c r="A55" s="66" t="s">
        <v>465</v>
      </c>
      <c r="B55" s="148">
        <v>3175.7</v>
      </c>
      <c r="C55" s="148">
        <v>3148.5</v>
      </c>
      <c r="D55" s="148">
        <v>3156.2</v>
      </c>
      <c r="E55" s="148">
        <v>3101.3</v>
      </c>
      <c r="F55" s="148">
        <v>3112.75</v>
      </c>
      <c r="G55" s="340">
        <v>-62.95</v>
      </c>
      <c r="H55" s="148"/>
      <c r="I55" s="156"/>
      <c r="J55" s="243"/>
      <c r="K55" s="402"/>
      <c r="L55" s="171"/>
      <c r="M55" s="70"/>
      <c r="N55" s="70"/>
      <c r="O55"/>
      <c r="P55"/>
      <c r="Q55"/>
    </row>
    <row r="56" spans="1:17" s="49" customFormat="1" ht="12.75">
      <c r="A56" s="66" t="s">
        <v>466</v>
      </c>
      <c r="B56" s="157">
        <v>2112.85</v>
      </c>
      <c r="C56" s="157">
        <v>2070.05</v>
      </c>
      <c r="D56" s="157">
        <v>2078.35</v>
      </c>
      <c r="E56" s="157">
        <v>2043.35</v>
      </c>
      <c r="F56" s="157">
        <v>2052.9</v>
      </c>
      <c r="G56" s="341">
        <v>-59.95</v>
      </c>
      <c r="H56" s="157"/>
      <c r="I56" s="157"/>
      <c r="J56" s="150"/>
      <c r="K56" s="150"/>
      <c r="L56" s="156"/>
      <c r="M56" s="56"/>
      <c r="N56" s="59"/>
      <c r="O56" s="97"/>
      <c r="P56" s="97"/>
      <c r="Q56" s="97"/>
    </row>
    <row r="57" spans="1:17" s="49" customFormat="1" ht="12.75">
      <c r="A57" s="66" t="s">
        <v>467</v>
      </c>
      <c r="B57" s="157">
        <v>2593.05</v>
      </c>
      <c r="C57" s="157">
        <v>2559.9</v>
      </c>
      <c r="D57" s="157">
        <v>2559.9</v>
      </c>
      <c r="E57" s="157">
        <v>2496.3</v>
      </c>
      <c r="F57" s="157">
        <v>2509.3</v>
      </c>
      <c r="G57" s="341">
        <v>-83.75</v>
      </c>
      <c r="H57" s="157"/>
      <c r="I57" s="157"/>
      <c r="J57" s="156"/>
      <c r="K57" s="181"/>
      <c r="L57" s="181"/>
      <c r="M57" s="241"/>
      <c r="N57" s="242"/>
      <c r="O57" s="97"/>
      <c r="P57" s="97"/>
      <c r="Q57" s="97"/>
    </row>
    <row r="58" spans="1:17" s="197" customFormat="1" ht="12.75">
      <c r="A58" s="66" t="s">
        <v>468</v>
      </c>
      <c r="B58" s="157">
        <v>1088.85</v>
      </c>
      <c r="C58" s="157">
        <v>1081.9</v>
      </c>
      <c r="D58" s="157">
        <v>1081.9</v>
      </c>
      <c r="E58" s="157">
        <v>1057.5</v>
      </c>
      <c r="F58" s="157">
        <v>1062.4</v>
      </c>
      <c r="G58" s="341">
        <v>-26.45</v>
      </c>
      <c r="H58" s="157"/>
      <c r="I58" s="150"/>
      <c r="J58" s="400"/>
      <c r="K58" s="156"/>
      <c r="L58" s="181"/>
      <c r="M58" s="56"/>
      <c r="N58" s="59"/>
      <c r="O58" s="97"/>
      <c r="P58" s="97"/>
      <c r="Q58" s="97"/>
    </row>
    <row r="59" spans="1:17" s="197" customFormat="1" ht="12.75">
      <c r="A59" s="159" t="s">
        <v>501</v>
      </c>
      <c r="B59" s="160">
        <v>40.61</v>
      </c>
      <c r="C59" s="160">
        <v>40.61</v>
      </c>
      <c r="D59" s="160">
        <v>44.78</v>
      </c>
      <c r="E59" s="160">
        <v>40.61</v>
      </c>
      <c r="F59" s="160">
        <v>43.36</v>
      </c>
      <c r="G59" s="342">
        <v>2.75</v>
      </c>
      <c r="L59" s="181"/>
      <c r="M59" s="56"/>
      <c r="N59" s="59"/>
      <c r="O59" s="97"/>
      <c r="P59" s="97"/>
      <c r="Q59" s="97"/>
    </row>
    <row r="60" spans="1:16" s="197" customFormat="1" ht="12.75">
      <c r="A60" s="98" t="s">
        <v>469</v>
      </c>
      <c r="B60" s="98"/>
      <c r="C60" s="160"/>
      <c r="D60" s="160"/>
      <c r="E60" s="160"/>
      <c r="F60" s="160"/>
      <c r="G60" s="342"/>
      <c r="M60" s="59"/>
      <c r="N60" s="97"/>
      <c r="O60" s="97"/>
      <c r="P60" s="97"/>
    </row>
    <row r="61" spans="1:16" s="197" customFormat="1" ht="12.75">
      <c r="A61" s="227"/>
      <c r="B61" s="227"/>
      <c r="C61" s="373"/>
      <c r="D61" s="243"/>
      <c r="E61" s="243"/>
      <c r="F61" s="373"/>
      <c r="G61" s="373"/>
      <c r="J61" s="157"/>
      <c r="K61" s="156"/>
      <c r="M61" s="59"/>
      <c r="N61" s="97"/>
      <c r="O61" s="97"/>
      <c r="P61" s="97"/>
    </row>
    <row r="62" spans="1:16" s="197" customFormat="1" ht="12.75">
      <c r="A62" s="194" t="s">
        <v>470</v>
      </c>
      <c r="B62" s="194"/>
      <c r="C62" s="189"/>
      <c r="D62" s="189"/>
      <c r="E62" s="226">
        <v>39874</v>
      </c>
      <c r="F62" s="189"/>
      <c r="G62" s="189"/>
      <c r="H62" s="189"/>
      <c r="I62" s="407"/>
      <c r="K62" s="181"/>
      <c r="L62" s="53"/>
      <c r="M62" s="59"/>
      <c r="N62"/>
      <c r="O62"/>
      <c r="P62"/>
    </row>
    <row r="63" spans="1:17" s="197" customFormat="1" ht="12.75">
      <c r="A63" s="195" t="s">
        <v>284</v>
      </c>
      <c r="B63" s="56" t="s">
        <v>471</v>
      </c>
      <c r="C63" s="246" t="s">
        <v>472</v>
      </c>
      <c r="D63" s="56" t="s">
        <v>473</v>
      </c>
      <c r="E63" s="243"/>
      <c r="F63" s="247" t="s">
        <v>474</v>
      </c>
      <c r="G63" s="56" t="s">
        <v>471</v>
      </c>
      <c r="H63" s="56" t="s">
        <v>475</v>
      </c>
      <c r="I63" s="283" t="s">
        <v>476</v>
      </c>
      <c r="J63" s="59"/>
      <c r="L63" s="181"/>
      <c r="M63" s="56"/>
      <c r="N63" s="59"/>
      <c r="O63"/>
      <c r="P63"/>
      <c r="Q63"/>
    </row>
    <row r="64" spans="1:17" s="49" customFormat="1" ht="12.75">
      <c r="A64" s="145"/>
      <c r="B64" s="149" t="s">
        <v>477</v>
      </c>
      <c r="C64" s="64" t="s">
        <v>227</v>
      </c>
      <c r="D64" s="149" t="s">
        <v>477</v>
      </c>
      <c r="E64" s="243"/>
      <c r="F64" s="59"/>
      <c r="G64" s="248" t="s">
        <v>478</v>
      </c>
      <c r="H64" s="248" t="s">
        <v>479</v>
      </c>
      <c r="I64" s="343" t="s">
        <v>478</v>
      </c>
      <c r="J64" s="59"/>
      <c r="K64" s="181"/>
      <c r="L64" s="181"/>
      <c r="M64" s="56"/>
      <c r="N64" s="59"/>
      <c r="O64"/>
      <c r="P64"/>
      <c r="Q64"/>
    </row>
    <row r="65" spans="1:17" s="49" customFormat="1" ht="12.75">
      <c r="A65" s="161"/>
      <c r="B65" s="53"/>
      <c r="C65" s="162" t="s">
        <v>480</v>
      </c>
      <c r="D65" s="53"/>
      <c r="E65" s="150"/>
      <c r="F65" s="139"/>
      <c r="G65" s="163"/>
      <c r="H65" s="159"/>
      <c r="I65" s="344"/>
      <c r="J65" s="59"/>
      <c r="K65" s="243"/>
      <c r="L65" s="182"/>
      <c r="M65" s="241"/>
      <c r="N65" s="242"/>
      <c r="O65"/>
      <c r="P65"/>
      <c r="Q65"/>
    </row>
    <row r="66" spans="1:17" s="49" customFormat="1" ht="12.75">
      <c r="A66" s="167">
        <v>1</v>
      </c>
      <c r="B66" s="415">
        <v>2</v>
      </c>
      <c r="C66" s="196">
        <v>3</v>
      </c>
      <c r="D66" s="196">
        <v>4</v>
      </c>
      <c r="E66" s="525"/>
      <c r="F66" s="167">
        <v>5</v>
      </c>
      <c r="G66" s="196">
        <v>6</v>
      </c>
      <c r="H66" s="196">
        <v>7</v>
      </c>
      <c r="I66" s="405">
        <v>8</v>
      </c>
      <c r="J66" s="59"/>
      <c r="K66" s="192"/>
      <c r="L66" s="181"/>
      <c r="M66" s="56"/>
      <c r="N66" s="59"/>
      <c r="O66"/>
      <c r="P66"/>
      <c r="Q66"/>
    </row>
    <row r="67" spans="1:13" s="49" customFormat="1" ht="12.75">
      <c r="A67" s="238" t="s">
        <v>481</v>
      </c>
      <c r="B67" s="165"/>
      <c r="C67" s="390">
        <v>18</v>
      </c>
      <c r="D67" s="390">
        <v>1</v>
      </c>
      <c r="E67" s="526"/>
      <c r="F67" s="391" t="s">
        <v>291</v>
      </c>
      <c r="G67" s="390"/>
      <c r="H67" s="390">
        <v>946137</v>
      </c>
      <c r="I67" s="497">
        <v>336.73</v>
      </c>
      <c r="J67" s="59"/>
      <c r="K67" s="181"/>
      <c r="L67" s="53"/>
      <c r="M67" s="145"/>
    </row>
    <row r="68" spans="1:16" s="49" customFormat="1" ht="12.75">
      <c r="A68" s="66" t="s">
        <v>292</v>
      </c>
      <c r="B68" s="66"/>
      <c r="C68" s="52"/>
      <c r="D68" s="52"/>
      <c r="E68" s="164"/>
      <c r="F68" s="164" t="s">
        <v>292</v>
      </c>
      <c r="G68" s="52"/>
      <c r="H68" s="52">
        <v>898204</v>
      </c>
      <c r="I68" s="284">
        <v>8536.09</v>
      </c>
      <c r="J68" s="59"/>
      <c r="K68" s="181"/>
      <c r="L68" s="56"/>
      <c r="M68" s="59"/>
      <c r="N68"/>
      <c r="O68"/>
      <c r="P68"/>
    </row>
    <row r="69" spans="1:15" s="49" customFormat="1" ht="12.75">
      <c r="A69" s="233" t="s">
        <v>482</v>
      </c>
      <c r="B69" s="53"/>
      <c r="C69" s="52"/>
      <c r="D69" s="52"/>
      <c r="E69" s="164"/>
      <c r="F69" s="164" t="s">
        <v>289</v>
      </c>
      <c r="G69" s="113">
        <f>G70+G71</f>
        <v>564</v>
      </c>
      <c r="H69" s="113">
        <f>H70+H71</f>
        <v>1546473.25</v>
      </c>
      <c r="I69" s="345">
        <f>I70+I71</f>
        <v>655</v>
      </c>
      <c r="J69" s="59"/>
      <c r="K69" s="56"/>
      <c r="L69" s="59"/>
      <c r="M69"/>
      <c r="N69"/>
      <c r="O69"/>
    </row>
    <row r="70" spans="1:15" s="49" customFormat="1" ht="12.75">
      <c r="A70" s="66" t="s">
        <v>483</v>
      </c>
      <c r="B70" s="66"/>
      <c r="C70" s="52"/>
      <c r="D70" s="52"/>
      <c r="E70" s="164"/>
      <c r="F70" s="164" t="s">
        <v>484</v>
      </c>
      <c r="G70" s="52">
        <v>239</v>
      </c>
      <c r="H70" s="52">
        <v>686625.6</v>
      </c>
      <c r="I70" s="284">
        <v>269</v>
      </c>
      <c r="J70" s="59"/>
      <c r="K70" s="193"/>
      <c r="L70" s="242"/>
      <c r="M70"/>
      <c r="N70"/>
      <c r="O70"/>
    </row>
    <row r="71" spans="1:12" s="49" customFormat="1" ht="12.75">
      <c r="A71" s="66" t="s">
        <v>485</v>
      </c>
      <c r="B71" s="53"/>
      <c r="C71" s="52"/>
      <c r="D71" s="52"/>
      <c r="E71" s="164"/>
      <c r="F71" s="164" t="s">
        <v>486</v>
      </c>
      <c r="G71" s="52">
        <v>325</v>
      </c>
      <c r="H71" s="52">
        <v>859847.65</v>
      </c>
      <c r="I71" s="284">
        <v>386</v>
      </c>
      <c r="J71" s="59"/>
      <c r="K71" s="149"/>
      <c r="L71" s="54"/>
    </row>
    <row r="72" spans="1:12" s="49" customFormat="1" ht="12.75">
      <c r="A72" s="66" t="s">
        <v>290</v>
      </c>
      <c r="B72" s="66"/>
      <c r="C72" s="164"/>
      <c r="D72" s="164"/>
      <c r="E72" s="164"/>
      <c r="F72" s="164" t="s">
        <v>290</v>
      </c>
      <c r="G72" s="113">
        <v>626</v>
      </c>
      <c r="H72" s="113">
        <v>140254.38</v>
      </c>
      <c r="I72" s="345">
        <v>1102</v>
      </c>
      <c r="J72" s="59"/>
      <c r="K72" s="149"/>
      <c r="L72" s="54"/>
    </row>
    <row r="73" spans="1:12" s="49" customFormat="1" ht="12.75">
      <c r="A73" s="159"/>
      <c r="B73" s="159"/>
      <c r="C73" s="183"/>
      <c r="D73" s="183"/>
      <c r="E73" s="183"/>
      <c r="F73" s="183"/>
      <c r="G73" s="143"/>
      <c r="H73" s="143"/>
      <c r="I73" s="346"/>
      <c r="J73" s="52"/>
      <c r="K73" s="53"/>
      <c r="L73" s="145"/>
    </row>
    <row r="74" spans="1:15" s="49" customFormat="1" ht="12.75">
      <c r="A74" s="187"/>
      <c r="B74" s="187"/>
      <c r="C74" s="183"/>
      <c r="D74" s="183"/>
      <c r="E74" s="183"/>
      <c r="F74" s="183"/>
      <c r="G74" s="183"/>
      <c r="H74" s="143"/>
      <c r="J74" s="52"/>
      <c r="K74" s="52"/>
      <c r="L74" s="59"/>
      <c r="M74"/>
      <c r="N74"/>
      <c r="O74"/>
    </row>
    <row r="75" spans="1:12" s="49" customFormat="1" ht="12.75">
      <c r="A75" s="26" t="s">
        <v>417</v>
      </c>
      <c r="B75" s="26"/>
      <c r="C75" s="198"/>
      <c r="D75" s="26"/>
      <c r="E75" s="226">
        <v>39875</v>
      </c>
      <c r="F75" s="198"/>
      <c r="G75" s="198"/>
      <c r="H75" s="582"/>
      <c r="J75" s="62"/>
      <c r="K75" s="22"/>
      <c r="L75" s="52"/>
    </row>
    <row r="76" spans="1:12" s="49" customFormat="1" ht="12.75">
      <c r="A76" s="207" t="s">
        <v>418</v>
      </c>
      <c r="B76" s="146" t="s">
        <v>419</v>
      </c>
      <c r="C76" s="146" t="s">
        <v>420</v>
      </c>
      <c r="D76" s="146" t="s">
        <v>421</v>
      </c>
      <c r="E76" s="146" t="s">
        <v>422</v>
      </c>
      <c r="F76" s="146" t="s">
        <v>423</v>
      </c>
      <c r="G76" s="146" t="s">
        <v>424</v>
      </c>
      <c r="H76" s="412" t="s">
        <v>425</v>
      </c>
      <c r="I76" s="59"/>
      <c r="J76" s="145"/>
      <c r="K76" s="181"/>
      <c r="L76" s="22"/>
    </row>
    <row r="77" spans="1:12" s="49" customFormat="1" ht="12.75">
      <c r="A77" s="138" t="s">
        <v>53</v>
      </c>
      <c r="B77" s="142">
        <v>2</v>
      </c>
      <c r="C77" s="196">
        <v>3</v>
      </c>
      <c r="D77" s="196">
        <v>4</v>
      </c>
      <c r="E77" s="196">
        <v>5</v>
      </c>
      <c r="F77" s="142">
        <v>6</v>
      </c>
      <c r="G77" s="142">
        <v>7</v>
      </c>
      <c r="H77" s="413">
        <v>8</v>
      </c>
      <c r="I77" s="59"/>
      <c r="J77" s="56"/>
      <c r="K77" s="22"/>
      <c r="L77" s="54"/>
    </row>
    <row r="78" spans="1:12" s="49" customFormat="1" ht="12.75">
      <c r="A78" s="147"/>
      <c r="B78" s="147"/>
      <c r="C78" s="165"/>
      <c r="D78" s="165"/>
      <c r="E78" s="165"/>
      <c r="F78" s="165"/>
      <c r="G78" s="199"/>
      <c r="H78" s="414"/>
      <c r="I78" s="199"/>
      <c r="J78" s="56"/>
      <c r="K78" s="22"/>
      <c r="L78" s="199"/>
    </row>
    <row r="79" spans="1:13" s="49" customFormat="1" ht="12.75">
      <c r="A79" s="145" t="s">
        <v>426</v>
      </c>
      <c r="B79" s="570">
        <v>8583.06</v>
      </c>
      <c r="C79" s="570">
        <v>8635.2</v>
      </c>
      <c r="D79" s="570">
        <v>8390.21</v>
      </c>
      <c r="E79" s="570">
        <v>8427.29</v>
      </c>
      <c r="F79" s="570">
        <v>8607.08</v>
      </c>
      <c r="G79" s="570">
        <v>-179.79</v>
      </c>
      <c r="H79" s="574">
        <v>-2.09</v>
      </c>
      <c r="I79" s="175"/>
      <c r="J79" s="241"/>
      <c r="K79" s="52"/>
      <c r="L79" s="181"/>
      <c r="M79" s="54"/>
    </row>
    <row r="80" spans="1:14" s="49" customFormat="1" ht="12.75">
      <c r="A80" s="145" t="s">
        <v>427</v>
      </c>
      <c r="B80" s="570">
        <v>2693.9</v>
      </c>
      <c r="C80" s="570">
        <v>2696.57</v>
      </c>
      <c r="D80" s="570">
        <v>2653.2</v>
      </c>
      <c r="E80" s="570">
        <v>2657.13</v>
      </c>
      <c r="F80" s="570">
        <v>2700.98</v>
      </c>
      <c r="G80" s="570">
        <v>-43.85</v>
      </c>
      <c r="H80" s="574">
        <v>-1.62</v>
      </c>
      <c r="I80" s="175"/>
      <c r="J80" s="186"/>
      <c r="K80" s="22"/>
      <c r="L80" s="22"/>
      <c r="M80" s="26"/>
      <c r="N80" s="26"/>
    </row>
    <row r="81" spans="1:14" s="49" customFormat="1" ht="12.75">
      <c r="A81" s="145" t="s">
        <v>428</v>
      </c>
      <c r="B81" s="570">
        <v>3043.06</v>
      </c>
      <c r="C81" s="570">
        <v>3048.22</v>
      </c>
      <c r="D81" s="570">
        <v>3007.66</v>
      </c>
      <c r="E81" s="570">
        <v>3009.56</v>
      </c>
      <c r="F81" s="570">
        <v>3049.28</v>
      </c>
      <c r="G81" s="570">
        <v>-39.72</v>
      </c>
      <c r="H81" s="574">
        <v>-1.3</v>
      </c>
      <c r="I81" s="175"/>
      <c r="J81" s="186"/>
      <c r="K81" s="52"/>
      <c r="L81" s="181"/>
      <c r="M81" s="149"/>
      <c r="N81" s="54"/>
    </row>
    <row r="82" spans="1:14" s="49" customFormat="1" ht="12.75">
      <c r="A82" s="145" t="s">
        <v>429</v>
      </c>
      <c r="B82" s="570">
        <v>4354.67</v>
      </c>
      <c r="C82" s="570">
        <v>4394.7</v>
      </c>
      <c r="D82" s="570">
        <v>4278.37</v>
      </c>
      <c r="E82" s="570">
        <v>4293.54</v>
      </c>
      <c r="F82" s="570">
        <v>4377.19</v>
      </c>
      <c r="G82" s="570">
        <v>-83.65</v>
      </c>
      <c r="H82" s="574">
        <v>-1.91</v>
      </c>
      <c r="I82" s="175"/>
      <c r="J82" s="186"/>
      <c r="M82" s="53"/>
      <c r="N82" s="145"/>
    </row>
    <row r="83" spans="1:14" s="49" customFormat="1" ht="12.75">
      <c r="A83" s="145" t="s">
        <v>430</v>
      </c>
      <c r="B83" s="570">
        <v>1009.02</v>
      </c>
      <c r="C83" s="570">
        <v>1017.12</v>
      </c>
      <c r="D83" s="570">
        <v>991.52</v>
      </c>
      <c r="E83" s="570">
        <v>994.84</v>
      </c>
      <c r="F83" s="570">
        <v>1013.88</v>
      </c>
      <c r="G83" s="570">
        <v>-19.04</v>
      </c>
      <c r="H83" s="574">
        <v>-1.88</v>
      </c>
      <c r="I83" s="175"/>
      <c r="J83" s="186"/>
      <c r="K83" s="181"/>
      <c r="L83" s="181"/>
      <c r="M83" s="53"/>
      <c r="N83" s="145"/>
    </row>
    <row r="84" spans="1:11" s="49" customFormat="1" ht="12.75">
      <c r="A84" s="145" t="s">
        <v>431</v>
      </c>
      <c r="B84" s="570">
        <v>3124.57</v>
      </c>
      <c r="C84" s="570">
        <v>3147.35</v>
      </c>
      <c r="D84" s="570">
        <v>3071.84</v>
      </c>
      <c r="E84" s="570">
        <v>3081.73</v>
      </c>
      <c r="F84" s="570">
        <v>3139.09</v>
      </c>
      <c r="G84" s="570">
        <v>-57.36</v>
      </c>
      <c r="H84" s="574">
        <v>-1.83</v>
      </c>
      <c r="I84" s="175"/>
      <c r="J84" s="186"/>
      <c r="K84" s="26"/>
    </row>
    <row r="85" spans="1:14" s="49" customFormat="1" ht="12.75">
      <c r="A85" s="22" t="s">
        <v>432</v>
      </c>
      <c r="B85" s="570"/>
      <c r="C85" s="570"/>
      <c r="D85" s="570"/>
      <c r="E85" s="570"/>
      <c r="F85" s="570"/>
      <c r="G85" s="570"/>
      <c r="H85" s="574"/>
      <c r="I85" s="175"/>
      <c r="J85" s="186"/>
      <c r="K85" s="59"/>
      <c r="L85" s="181"/>
      <c r="M85" s="53"/>
      <c r="N85" s="145"/>
    </row>
    <row r="86" spans="1:14" s="49" customFormat="1" ht="12.75">
      <c r="A86" s="59" t="s">
        <v>147</v>
      </c>
      <c r="B86" s="570">
        <v>1372.82</v>
      </c>
      <c r="C86" s="570">
        <v>1404.98</v>
      </c>
      <c r="D86" s="570">
        <v>1360.87</v>
      </c>
      <c r="E86" s="570">
        <v>1365.6</v>
      </c>
      <c r="F86" s="570">
        <v>1379.84</v>
      </c>
      <c r="G86" s="570">
        <v>-14.24</v>
      </c>
      <c r="H86" s="574">
        <v>-1.03</v>
      </c>
      <c r="I86" s="175"/>
      <c r="J86" s="59"/>
      <c r="K86" s="56"/>
      <c r="L86" s="181"/>
      <c r="M86" s="53"/>
      <c r="N86" s="145"/>
    </row>
    <row r="87" spans="1:14" s="49" customFormat="1" ht="12.75">
      <c r="A87" s="59" t="s">
        <v>444</v>
      </c>
      <c r="B87" s="570">
        <v>2576.09</v>
      </c>
      <c r="C87" s="570">
        <v>2587.19</v>
      </c>
      <c r="D87" s="570">
        <v>2550.65</v>
      </c>
      <c r="E87" s="570">
        <v>2554.39</v>
      </c>
      <c r="F87" s="570">
        <v>2586.24</v>
      </c>
      <c r="G87" s="570">
        <v>-31.85</v>
      </c>
      <c r="H87" s="574">
        <v>-1.23</v>
      </c>
      <c r="I87" s="175"/>
      <c r="J87" s="59"/>
      <c r="K87" s="56"/>
      <c r="L87" s="181"/>
      <c r="M87" s="53"/>
      <c r="N87" s="145"/>
    </row>
    <row r="88" spans="1:16" s="49" customFormat="1" ht="12.75">
      <c r="A88" s="59" t="s">
        <v>438</v>
      </c>
      <c r="B88" s="570">
        <v>2649.08</v>
      </c>
      <c r="C88" s="570">
        <v>2682.56</v>
      </c>
      <c r="D88" s="570">
        <v>2609.85</v>
      </c>
      <c r="E88" s="570">
        <v>2618.18</v>
      </c>
      <c r="F88" s="570">
        <v>2655.72</v>
      </c>
      <c r="G88" s="570">
        <v>-37.54</v>
      </c>
      <c r="H88" s="574">
        <v>-1.41</v>
      </c>
      <c r="I88" s="175"/>
      <c r="J88" s="59"/>
      <c r="K88" s="241"/>
      <c r="N88" s="181"/>
      <c r="O88" s="53"/>
      <c r="P88" s="145"/>
    </row>
    <row r="89" spans="1:17" s="49" customFormat="1" ht="12.75">
      <c r="A89" s="59" t="s">
        <v>435</v>
      </c>
      <c r="B89" s="570">
        <v>4820.76</v>
      </c>
      <c r="C89" s="570">
        <v>4874.25</v>
      </c>
      <c r="D89" s="570">
        <v>4765.17</v>
      </c>
      <c r="E89" s="570">
        <v>4786.11</v>
      </c>
      <c r="F89" s="570">
        <v>4855.11</v>
      </c>
      <c r="G89" s="570">
        <v>-69</v>
      </c>
      <c r="H89" s="574">
        <v>-1.42</v>
      </c>
      <c r="I89" s="175"/>
      <c r="J89" s="59"/>
      <c r="K89" s="242"/>
      <c r="L89" s="22"/>
      <c r="M89" s="61"/>
      <c r="N89" s="22"/>
      <c r="O89" s="22"/>
      <c r="P89" s="22"/>
      <c r="Q89" s="22"/>
    </row>
    <row r="90" spans="1:19" s="49" customFormat="1" ht="12.75">
      <c r="A90" s="59" t="s">
        <v>440</v>
      </c>
      <c r="B90" s="570">
        <v>5683.26</v>
      </c>
      <c r="C90" s="570">
        <v>5758.33</v>
      </c>
      <c r="D90" s="570">
        <v>5627.62</v>
      </c>
      <c r="E90" s="570">
        <v>5644.14</v>
      </c>
      <c r="F90" s="570">
        <v>5726.86</v>
      </c>
      <c r="G90" s="570">
        <v>-82.72</v>
      </c>
      <c r="H90" s="574">
        <v>-1.44</v>
      </c>
      <c r="I90" s="175"/>
      <c r="J90" s="59"/>
      <c r="K90" s="242"/>
      <c r="L90" s="145"/>
      <c r="M90" s="53"/>
      <c r="N90" s="145"/>
      <c r="Q90" s="26"/>
      <c r="R90" s="26"/>
      <c r="S90" s="26"/>
    </row>
    <row r="91" spans="1:17" s="49" customFormat="1" ht="12.75">
      <c r="A91" s="59" t="s">
        <v>442</v>
      </c>
      <c r="B91" s="570">
        <v>4452.45</v>
      </c>
      <c r="C91" s="570">
        <v>4535.43</v>
      </c>
      <c r="D91" s="570">
        <v>4408.85</v>
      </c>
      <c r="E91" s="570">
        <v>4423.14</v>
      </c>
      <c r="F91" s="570">
        <v>4488.82</v>
      </c>
      <c r="G91" s="570">
        <v>-65.68</v>
      </c>
      <c r="H91" s="574">
        <v>-1.46</v>
      </c>
      <c r="I91" s="175"/>
      <c r="J91" s="59"/>
      <c r="K91" s="242"/>
      <c r="L91" s="53"/>
      <c r="M91" s="56"/>
      <c r="N91" s="56"/>
      <c r="O91"/>
      <c r="P91"/>
      <c r="Q91"/>
    </row>
    <row r="92" spans="1:17" s="22" customFormat="1" ht="12.75">
      <c r="A92" s="59" t="s">
        <v>443</v>
      </c>
      <c r="B92" s="570">
        <v>1694.07</v>
      </c>
      <c r="C92" s="570">
        <v>1711.96</v>
      </c>
      <c r="D92" s="570">
        <v>1662.61</v>
      </c>
      <c r="E92" s="570">
        <v>1671.38</v>
      </c>
      <c r="F92" s="570">
        <v>1702.12</v>
      </c>
      <c r="G92" s="570">
        <v>-30.74</v>
      </c>
      <c r="H92" s="574">
        <v>-1.81</v>
      </c>
      <c r="I92" s="175"/>
      <c r="J92" s="59"/>
      <c r="K92" s="242"/>
      <c r="L92" s="53"/>
      <c r="M92" s="56"/>
      <c r="N92" s="56"/>
      <c r="O92"/>
      <c r="P92"/>
      <c r="Q92"/>
    </row>
    <row r="93" spans="1:17" s="49" customFormat="1" ht="12.75">
      <c r="A93" s="59" t="s">
        <v>441</v>
      </c>
      <c r="B93" s="570">
        <v>2036.34</v>
      </c>
      <c r="C93" s="570">
        <v>2051.65</v>
      </c>
      <c r="D93" s="570">
        <v>2010.71</v>
      </c>
      <c r="E93" s="570">
        <v>2019.24</v>
      </c>
      <c r="F93" s="570">
        <v>2057.58</v>
      </c>
      <c r="G93" s="570">
        <v>-38.34</v>
      </c>
      <c r="H93" s="574">
        <v>-1.86</v>
      </c>
      <c r="I93" s="175"/>
      <c r="J93" s="59"/>
      <c r="K93" s="145"/>
      <c r="L93" s="149"/>
      <c r="M93" s="241"/>
      <c r="N93" s="241"/>
      <c r="O93"/>
      <c r="P93"/>
      <c r="Q93"/>
    </row>
    <row r="94" spans="1:17" s="49" customFormat="1" ht="12.75">
      <c r="A94" s="59" t="s">
        <v>437</v>
      </c>
      <c r="B94" s="570">
        <v>5895.78</v>
      </c>
      <c r="C94" s="570">
        <v>5969.37</v>
      </c>
      <c r="D94" s="570">
        <v>5714.8</v>
      </c>
      <c r="E94" s="570">
        <v>5775.57</v>
      </c>
      <c r="F94" s="570">
        <v>5885.97</v>
      </c>
      <c r="G94" s="570">
        <v>-110.4</v>
      </c>
      <c r="H94" s="574">
        <v>-1.88</v>
      </c>
      <c r="I94" s="175"/>
      <c r="J94" s="59"/>
      <c r="K94" s="145"/>
      <c r="L94" s="54"/>
      <c r="M94" s="241"/>
      <c r="N94" s="242"/>
      <c r="O94"/>
      <c r="P94"/>
      <c r="Q94"/>
    </row>
    <row r="95" spans="1:17" s="49" customFormat="1" ht="12.75">
      <c r="A95" s="59" t="s">
        <v>434</v>
      </c>
      <c r="B95" s="570">
        <v>3975.72</v>
      </c>
      <c r="C95" s="570">
        <v>4074.44</v>
      </c>
      <c r="D95" s="570">
        <v>3932.52</v>
      </c>
      <c r="E95" s="570">
        <v>3949.08</v>
      </c>
      <c r="F95" s="570">
        <v>4033.99</v>
      </c>
      <c r="G95" s="570">
        <v>-84.91</v>
      </c>
      <c r="H95" s="574">
        <v>-2.1</v>
      </c>
      <c r="I95" s="175"/>
      <c r="J95" s="59"/>
      <c r="K95" s="59"/>
      <c r="L95" s="54"/>
      <c r="M95" s="241"/>
      <c r="N95" s="242"/>
      <c r="O95"/>
      <c r="P95"/>
      <c r="Q95"/>
    </row>
    <row r="96" spans="1:17" s="49" customFormat="1" ht="12.75">
      <c r="A96" s="59" t="s">
        <v>436</v>
      </c>
      <c r="B96" s="570">
        <v>1677.54</v>
      </c>
      <c r="C96" s="570">
        <v>1690.13</v>
      </c>
      <c r="D96" s="570">
        <v>1652.07</v>
      </c>
      <c r="E96" s="570">
        <v>1656.61</v>
      </c>
      <c r="F96" s="570">
        <v>1693.01</v>
      </c>
      <c r="G96" s="570">
        <v>-36.4</v>
      </c>
      <c r="H96" s="574">
        <v>-2.15</v>
      </c>
      <c r="I96" s="175"/>
      <c r="J96" s="59"/>
      <c r="K96" s="59"/>
      <c r="L96" s="54"/>
      <c r="M96" s="241"/>
      <c r="N96" s="242"/>
      <c r="O96"/>
      <c r="P96"/>
      <c r="Q96"/>
    </row>
    <row r="97" spans="1:17" s="49" customFormat="1" ht="12.75">
      <c r="A97" s="59" t="s">
        <v>433</v>
      </c>
      <c r="B97" s="570">
        <v>1991.67</v>
      </c>
      <c r="C97" s="570">
        <v>1995.76</v>
      </c>
      <c r="D97" s="570">
        <v>1935.88</v>
      </c>
      <c r="E97" s="570">
        <v>1941.07</v>
      </c>
      <c r="F97" s="570">
        <v>1992.6</v>
      </c>
      <c r="G97" s="570">
        <v>-51.53</v>
      </c>
      <c r="H97" s="574">
        <v>-2.59</v>
      </c>
      <c r="I97" s="175"/>
      <c r="J97" s="59"/>
      <c r="K97" s="59"/>
      <c r="L97" s="54"/>
      <c r="M97" s="241"/>
      <c r="N97" s="242"/>
      <c r="O97"/>
      <c r="P97"/>
      <c r="Q97"/>
    </row>
    <row r="98" spans="1:17" s="49" customFormat="1" ht="12.75">
      <c r="A98" s="59" t="s">
        <v>439</v>
      </c>
      <c r="B98" s="570">
        <v>1532.55</v>
      </c>
      <c r="C98" s="570">
        <v>1534.97</v>
      </c>
      <c r="D98" s="570">
        <v>1484.25</v>
      </c>
      <c r="E98" s="570">
        <v>1496.33</v>
      </c>
      <c r="F98" s="570">
        <v>1544.97</v>
      </c>
      <c r="G98" s="570">
        <v>-48.64</v>
      </c>
      <c r="H98" s="574">
        <v>-3.15</v>
      </c>
      <c r="I98" s="175"/>
      <c r="J98" s="59"/>
      <c r="K98" s="59"/>
      <c r="L98" s="145"/>
      <c r="M98" s="56"/>
      <c r="N98" s="59"/>
      <c r="O98"/>
      <c r="P98"/>
      <c r="Q98"/>
    </row>
    <row r="99" spans="1:17" s="49" customFormat="1" ht="12.75">
      <c r="A99" s="22" t="s">
        <v>445</v>
      </c>
      <c r="B99" s="570"/>
      <c r="C99" s="570"/>
      <c r="D99" s="570"/>
      <c r="E99" s="570"/>
      <c r="F99" s="570"/>
      <c r="G99" s="570"/>
      <c r="H99" s="574"/>
      <c r="I99" s="175"/>
      <c r="J99" s="186"/>
      <c r="K99" s="59"/>
      <c r="L99" s="145"/>
      <c r="M99" s="56"/>
      <c r="N99" s="59"/>
      <c r="O99"/>
      <c r="P99"/>
      <c r="Q99"/>
    </row>
    <row r="100" spans="1:17" s="49" customFormat="1" ht="12.75">
      <c r="A100" s="145" t="s">
        <v>446</v>
      </c>
      <c r="B100" s="570">
        <v>1354.66</v>
      </c>
      <c r="C100" s="570">
        <v>1371.97</v>
      </c>
      <c r="D100" s="570">
        <v>1325.38</v>
      </c>
      <c r="E100" s="570">
        <v>1329.77</v>
      </c>
      <c r="F100" s="570">
        <v>1364.76</v>
      </c>
      <c r="G100" s="570">
        <v>-34.99</v>
      </c>
      <c r="H100" s="574">
        <v>-2.56</v>
      </c>
      <c r="I100" s="175"/>
      <c r="J100" s="186"/>
      <c r="K100" s="59"/>
      <c r="L100" s="145"/>
      <c r="M100" s="56"/>
      <c r="N100" s="59"/>
      <c r="O100"/>
      <c r="P100"/>
      <c r="Q100"/>
    </row>
    <row r="101" spans="1:17" s="49" customFormat="1" ht="12.75">
      <c r="A101" s="145" t="s">
        <v>447</v>
      </c>
      <c r="B101" s="570">
        <v>867.99</v>
      </c>
      <c r="C101" s="570">
        <v>879.95</v>
      </c>
      <c r="D101" s="570">
        <v>851.31</v>
      </c>
      <c r="E101" s="570">
        <v>853.67</v>
      </c>
      <c r="F101" s="570">
        <v>874.55</v>
      </c>
      <c r="G101" s="570">
        <v>-20.88</v>
      </c>
      <c r="H101" s="574">
        <v>-2.39</v>
      </c>
      <c r="I101" s="175"/>
      <c r="J101" s="186"/>
      <c r="K101" s="59"/>
      <c r="L101" s="145"/>
      <c r="M101" s="56"/>
      <c r="N101" s="59"/>
      <c r="O101"/>
      <c r="P101"/>
      <c r="Q101"/>
    </row>
    <row r="102" spans="1:17" s="49" customFormat="1" ht="12.75">
      <c r="A102" s="145" t="s">
        <v>448</v>
      </c>
      <c r="B102" s="570">
        <v>323.68</v>
      </c>
      <c r="C102" s="570">
        <v>327.75</v>
      </c>
      <c r="D102" s="570">
        <v>317.51</v>
      </c>
      <c r="E102" s="570">
        <v>318.33</v>
      </c>
      <c r="F102" s="570">
        <v>326.01</v>
      </c>
      <c r="G102" s="570">
        <v>-7.68</v>
      </c>
      <c r="H102" s="574">
        <v>-2.36</v>
      </c>
      <c r="I102" s="175"/>
      <c r="J102" s="186"/>
      <c r="K102" s="59"/>
      <c r="L102" s="145"/>
      <c r="M102" s="56"/>
      <c r="N102" s="59"/>
      <c r="O102"/>
      <c r="P102"/>
      <c r="Q102"/>
    </row>
    <row r="103" spans="1:17" s="49" customFormat="1" ht="12.75">
      <c r="A103" s="159"/>
      <c r="B103" s="159"/>
      <c r="C103" s="160"/>
      <c r="D103" s="160"/>
      <c r="E103" s="160"/>
      <c r="F103" s="160"/>
      <c r="G103" s="160"/>
      <c r="H103" s="342"/>
      <c r="J103" s="157"/>
      <c r="K103" s="59"/>
      <c r="L103" s="145"/>
      <c r="M103" s="56"/>
      <c r="N103" s="59"/>
      <c r="O103"/>
      <c r="P103"/>
      <c r="Q103"/>
    </row>
    <row r="104" spans="1:17" s="49" customFormat="1" ht="12.75">
      <c r="A104" s="215" t="s">
        <v>449</v>
      </c>
      <c r="B104" s="215"/>
      <c r="C104" s="217"/>
      <c r="D104" s="217"/>
      <c r="E104" s="217"/>
      <c r="F104" s="217"/>
      <c r="G104" s="217"/>
      <c r="H104" s="490"/>
      <c r="J104" s="180"/>
      <c r="K104" s="59"/>
      <c r="L104" s="145"/>
      <c r="M104" s="56"/>
      <c r="N104" s="59"/>
      <c r="O104"/>
      <c r="P104"/>
      <c r="Q104"/>
    </row>
    <row r="105" spans="1:17" s="49" customFormat="1" ht="12.75">
      <c r="A105" s="145" t="s">
        <v>450</v>
      </c>
      <c r="B105" s="145"/>
      <c r="C105" s="181"/>
      <c r="D105" s="181"/>
      <c r="E105" s="181"/>
      <c r="F105" s="181"/>
      <c r="G105" s="181"/>
      <c r="H105" s="336"/>
      <c r="I105" s="243"/>
      <c r="J105" s="243"/>
      <c r="K105" s="59"/>
      <c r="L105" s="145"/>
      <c r="M105" s="56"/>
      <c r="N105" s="59"/>
      <c r="O105"/>
      <c r="P105"/>
      <c r="Q105"/>
    </row>
    <row r="106" spans="1:17" s="49" customFormat="1" ht="12.75">
      <c r="A106" s="219" t="s">
        <v>451</v>
      </c>
      <c r="B106" s="219"/>
      <c r="C106" s="181"/>
      <c r="D106" s="181"/>
      <c r="E106" s="181"/>
      <c r="F106" s="181"/>
      <c r="G106" s="181"/>
      <c r="H106" s="336"/>
      <c r="I106" s="243"/>
      <c r="J106" s="243"/>
      <c r="K106" s="59"/>
      <c r="L106" s="145"/>
      <c r="M106" s="56"/>
      <c r="N106" s="59"/>
      <c r="O106"/>
      <c r="P106"/>
      <c r="Q106"/>
    </row>
    <row r="107" spans="1:17" s="49" customFormat="1" ht="12.75">
      <c r="A107" s="139" t="s">
        <v>452</v>
      </c>
      <c r="B107" s="139"/>
      <c r="C107" s="187"/>
      <c r="D107" s="187"/>
      <c r="E107" s="187"/>
      <c r="F107" s="187"/>
      <c r="G107" s="187"/>
      <c r="H107" s="337"/>
      <c r="I107" s="243"/>
      <c r="J107" s="243"/>
      <c r="K107" s="59"/>
      <c r="L107" s="54"/>
      <c r="M107" s="241"/>
      <c r="N107" s="242"/>
      <c r="O107"/>
      <c r="P107"/>
      <c r="Q107"/>
    </row>
    <row r="108" spans="1:17" s="49" customFormat="1" ht="12.75">
      <c r="A108" s="59"/>
      <c r="B108" s="59"/>
      <c r="C108" s="243"/>
      <c r="D108" s="243"/>
      <c r="E108" s="243"/>
      <c r="F108" s="243"/>
      <c r="G108" s="243"/>
      <c r="H108" s="243"/>
      <c r="I108" s="243"/>
      <c r="J108" s="243"/>
      <c r="K108" s="59"/>
      <c r="L108" s="54"/>
      <c r="M108" s="241"/>
      <c r="N108" s="242"/>
      <c r="O108"/>
      <c r="P108"/>
      <c r="Q108"/>
    </row>
    <row r="109" spans="1:17" s="49" customFormat="1" ht="12.75">
      <c r="A109" s="202" t="s">
        <v>453</v>
      </c>
      <c r="B109" s="202"/>
      <c r="C109" s="203"/>
      <c r="D109" s="179"/>
      <c r="E109" s="226">
        <v>39875</v>
      </c>
      <c r="F109" s="204"/>
      <c r="G109" s="204"/>
      <c r="H109" s="204"/>
      <c r="I109" s="356"/>
      <c r="J109" s="249"/>
      <c r="K109" s="59"/>
      <c r="L109" s="145"/>
      <c r="M109" s="56"/>
      <c r="N109" s="59"/>
      <c r="O109"/>
      <c r="P109"/>
      <c r="Q109"/>
    </row>
    <row r="110" spans="1:17" s="49" customFormat="1" ht="12.75">
      <c r="A110" s="250" t="s">
        <v>616</v>
      </c>
      <c r="B110" s="250"/>
      <c r="C110" s="66"/>
      <c r="D110" s="66"/>
      <c r="E110" s="66"/>
      <c r="F110" s="66"/>
      <c r="G110" s="66"/>
      <c r="H110" s="66"/>
      <c r="I110" s="581"/>
      <c r="J110" s="250"/>
      <c r="K110" s="59"/>
      <c r="L110" s="145"/>
      <c r="M110" s="56"/>
      <c r="N110" s="59"/>
      <c r="O110"/>
      <c r="P110"/>
      <c r="Q110"/>
    </row>
    <row r="111" spans="1:17" s="49" customFormat="1" ht="12.75">
      <c r="A111" s="250" t="s">
        <v>617</v>
      </c>
      <c r="B111" s="250"/>
      <c r="C111" s="66"/>
      <c r="D111" s="66"/>
      <c r="E111" s="66"/>
      <c r="F111" s="66"/>
      <c r="G111" s="66"/>
      <c r="H111" s="66"/>
      <c r="I111" s="349"/>
      <c r="J111" s="250"/>
      <c r="K111" s="59"/>
      <c r="L111" s="145"/>
      <c r="M111" s="56"/>
      <c r="N111" s="59"/>
      <c r="O111"/>
      <c r="P111"/>
      <c r="Q111"/>
    </row>
    <row r="112" spans="1:17" s="49" customFormat="1" ht="12.75">
      <c r="A112" s="250" t="s">
        <v>618</v>
      </c>
      <c r="B112" s="250"/>
      <c r="C112" s="66"/>
      <c r="D112" s="66"/>
      <c r="E112" s="66"/>
      <c r="F112" s="66"/>
      <c r="G112" s="66"/>
      <c r="H112" s="66"/>
      <c r="I112" s="344"/>
      <c r="J112" s="250"/>
      <c r="K112" s="59"/>
      <c r="L112" s="145"/>
      <c r="M112" s="56"/>
      <c r="N112" s="59"/>
      <c r="O112"/>
      <c r="P112"/>
      <c r="Q112"/>
    </row>
    <row r="113" spans="1:17" s="49" customFormat="1" ht="12.75">
      <c r="A113" s="190" t="s">
        <v>454</v>
      </c>
      <c r="B113" s="491">
        <v>7495.88</v>
      </c>
      <c r="C113" s="491"/>
      <c r="D113" s="417"/>
      <c r="E113" s="417"/>
      <c r="F113" s="417"/>
      <c r="G113" s="417"/>
      <c r="H113" s="417"/>
      <c r="I113" s="417"/>
      <c r="J113" s="249"/>
      <c r="K113" s="249"/>
      <c r="L113" s="54"/>
      <c r="M113" s="241"/>
      <c r="N113" s="242"/>
      <c r="O113"/>
      <c r="P113"/>
      <c r="Q113"/>
    </row>
    <row r="114" spans="1:17" s="49" customFormat="1" ht="12.75">
      <c r="A114" s="190" t="s">
        <v>455</v>
      </c>
      <c r="B114" s="485">
        <v>4824.94</v>
      </c>
      <c r="C114" s="485"/>
      <c r="D114" s="156"/>
      <c r="E114" s="436"/>
      <c r="F114" s="436"/>
      <c r="G114" s="436"/>
      <c r="H114" s="436"/>
      <c r="I114" s="436"/>
      <c r="J114" s="250"/>
      <c r="K114" s="401"/>
      <c r="L114" s="145"/>
      <c r="M114" s="56"/>
      <c r="N114" s="59"/>
      <c r="O114"/>
      <c r="P114"/>
      <c r="Q114"/>
    </row>
    <row r="115" spans="1:17" s="49" customFormat="1" ht="12.75">
      <c r="A115" s="190" t="s">
        <v>456</v>
      </c>
      <c r="B115" s="485">
        <v>4482823</v>
      </c>
      <c r="C115" s="485"/>
      <c r="D115" s="437"/>
      <c r="E115" s="156"/>
      <c r="F115" s="156"/>
      <c r="G115" s="156"/>
      <c r="H115" s="156"/>
      <c r="I115" s="156"/>
      <c r="J115" s="250"/>
      <c r="K115" s="242"/>
      <c r="L115" s="200"/>
      <c r="M115" s="56"/>
      <c r="N115" s="59"/>
      <c r="O115"/>
      <c r="P115"/>
      <c r="Q115"/>
    </row>
    <row r="116" spans="1:17" s="49" customFormat="1" ht="12.75">
      <c r="A116" s="191" t="s">
        <v>457</v>
      </c>
      <c r="B116" s="486">
        <v>2555459</v>
      </c>
      <c r="C116" s="486"/>
      <c r="D116" s="153"/>
      <c r="E116" s="153"/>
      <c r="F116" s="153"/>
      <c r="G116" s="153"/>
      <c r="H116" s="156"/>
      <c r="I116" s="156"/>
      <c r="J116" s="250"/>
      <c r="K116" s="59"/>
      <c r="L116" s="66"/>
      <c r="M116" s="56"/>
      <c r="N116" s="250"/>
      <c r="O116"/>
      <c r="P116"/>
      <c r="Q116"/>
    </row>
    <row r="117" spans="1:17" s="49" customFormat="1" ht="12.75">
      <c r="A117" s="151"/>
      <c r="B117" s="548"/>
      <c r="C117" s="549"/>
      <c r="D117" s="156"/>
      <c r="E117" s="156"/>
      <c r="F117" s="156"/>
      <c r="G117" s="553"/>
      <c r="H117" s="156"/>
      <c r="I117" s="156"/>
      <c r="J117" s="54"/>
      <c r="K117" s="59"/>
      <c r="L117" s="66"/>
      <c r="M117" s="56"/>
      <c r="N117" s="59"/>
      <c r="O117"/>
      <c r="P117"/>
      <c r="Q117"/>
    </row>
    <row r="118" spans="1:17" s="49" customFormat="1" ht="12.75">
      <c r="A118" s="154" t="s">
        <v>418</v>
      </c>
      <c r="B118" s="550" t="s">
        <v>458</v>
      </c>
      <c r="C118" s="550" t="s">
        <v>419</v>
      </c>
      <c r="D118" s="550" t="s">
        <v>420</v>
      </c>
      <c r="E118" s="550" t="s">
        <v>421</v>
      </c>
      <c r="F118" s="550" t="s">
        <v>422</v>
      </c>
      <c r="G118" s="554" t="s">
        <v>459</v>
      </c>
      <c r="H118" s="158"/>
      <c r="I118" s="156"/>
      <c r="J118" s="54"/>
      <c r="K118" s="242"/>
      <c r="L118" s="66"/>
      <c r="M118" s="56"/>
      <c r="N118" s="59"/>
      <c r="O118"/>
      <c r="P118"/>
      <c r="Q118"/>
    </row>
    <row r="119" spans="1:17" s="49" customFormat="1" ht="12.75">
      <c r="A119" s="59"/>
      <c r="B119" s="59"/>
      <c r="C119" s="59"/>
      <c r="D119" s="59"/>
      <c r="E119" s="59"/>
      <c r="F119" s="59"/>
      <c r="G119" s="291"/>
      <c r="H119" s="145"/>
      <c r="I119" s="156"/>
      <c r="J119" s="145"/>
      <c r="K119" s="59"/>
      <c r="L119" s="54"/>
      <c r="M119" s="241"/>
      <c r="N119" s="242"/>
      <c r="O119"/>
      <c r="P119"/>
      <c r="Q119"/>
    </row>
    <row r="120" spans="1:17" s="49" customFormat="1" ht="12.75">
      <c r="A120" s="66" t="s">
        <v>460</v>
      </c>
      <c r="B120" s="148">
        <v>2674.6</v>
      </c>
      <c r="C120" s="148">
        <v>2672.15</v>
      </c>
      <c r="D120" s="148">
        <v>2688.5</v>
      </c>
      <c r="E120" s="148">
        <v>2611.55</v>
      </c>
      <c r="F120" s="148">
        <v>2622.4</v>
      </c>
      <c r="G120" s="340">
        <v>-52.2</v>
      </c>
      <c r="H120" s="148"/>
      <c r="I120" s="172"/>
      <c r="J120" s="145"/>
      <c r="K120" s="59"/>
      <c r="L120" s="145"/>
      <c r="M120" s="56"/>
      <c r="N120" s="59"/>
      <c r="O120"/>
      <c r="P120"/>
      <c r="Q120"/>
    </row>
    <row r="121" spans="1:17" s="49" customFormat="1" ht="12.75">
      <c r="A121" s="66" t="s">
        <v>461</v>
      </c>
      <c r="B121" s="148">
        <v>2041.85</v>
      </c>
      <c r="C121" s="148">
        <v>2042.3</v>
      </c>
      <c r="D121" s="148">
        <v>2043.3</v>
      </c>
      <c r="E121" s="148">
        <v>1993.8</v>
      </c>
      <c r="F121" s="148">
        <v>2002</v>
      </c>
      <c r="G121" s="340">
        <v>-39.85</v>
      </c>
      <c r="H121" s="148"/>
      <c r="I121" s="172"/>
      <c r="J121" s="54"/>
      <c r="K121" s="242"/>
      <c r="L121" s="145"/>
      <c r="M121" s="56"/>
      <c r="N121" s="59"/>
      <c r="O121"/>
      <c r="P121"/>
      <c r="Q121"/>
    </row>
    <row r="122" spans="1:16" s="49" customFormat="1" ht="12.75">
      <c r="A122" s="66" t="s">
        <v>462</v>
      </c>
      <c r="B122" s="148">
        <v>3849.9</v>
      </c>
      <c r="C122" s="148">
        <v>3832.05</v>
      </c>
      <c r="D122" s="148">
        <v>3860.8</v>
      </c>
      <c r="E122" s="148">
        <v>3780</v>
      </c>
      <c r="F122" s="148">
        <v>3788.85</v>
      </c>
      <c r="G122" s="340">
        <v>-61.05</v>
      </c>
      <c r="H122" s="148"/>
      <c r="I122" s="172"/>
      <c r="J122" s="145"/>
      <c r="K122" s="242"/>
      <c r="L122" s="149"/>
      <c r="M122" s="242"/>
      <c r="N122"/>
      <c r="O122"/>
      <c r="P122"/>
    </row>
    <row r="123" spans="1:16" s="49" customFormat="1" ht="12.75">
      <c r="A123" s="66" t="s">
        <v>463</v>
      </c>
      <c r="B123" s="148">
        <v>1790.35</v>
      </c>
      <c r="C123" s="148">
        <v>1792.3</v>
      </c>
      <c r="D123" s="148">
        <v>1801.85</v>
      </c>
      <c r="E123" s="148">
        <v>1740.2</v>
      </c>
      <c r="F123" s="148">
        <v>1751.1</v>
      </c>
      <c r="G123" s="340">
        <v>-39.25</v>
      </c>
      <c r="H123" s="148"/>
      <c r="I123" s="172"/>
      <c r="J123" s="54"/>
      <c r="K123" s="242"/>
      <c r="L123" s="53"/>
      <c r="M123" s="59"/>
      <c r="N123"/>
      <c r="O123"/>
      <c r="P123"/>
    </row>
    <row r="124" spans="1:16" s="49" customFormat="1" ht="12.75">
      <c r="A124" s="66" t="s">
        <v>464</v>
      </c>
      <c r="B124" s="148">
        <v>3718.35</v>
      </c>
      <c r="C124" s="148">
        <v>3682.1</v>
      </c>
      <c r="D124" s="148">
        <v>3750.5</v>
      </c>
      <c r="E124" s="148">
        <v>3621.9</v>
      </c>
      <c r="F124" s="148">
        <v>3636.85</v>
      </c>
      <c r="G124" s="340">
        <v>-81.5</v>
      </c>
      <c r="H124" s="148"/>
      <c r="I124" s="172"/>
      <c r="J124" s="145"/>
      <c r="K124" s="59"/>
      <c r="L124" s="53"/>
      <c r="M124" s="59"/>
      <c r="N124"/>
      <c r="O124"/>
      <c r="P124"/>
    </row>
    <row r="125" spans="1:16" s="49" customFormat="1" ht="12.75">
      <c r="A125" s="66" t="s">
        <v>465</v>
      </c>
      <c r="B125" s="148">
        <v>3112.75</v>
      </c>
      <c r="C125" s="148">
        <v>3098.8</v>
      </c>
      <c r="D125" s="148">
        <v>3110.2</v>
      </c>
      <c r="E125" s="148">
        <v>3050.2</v>
      </c>
      <c r="F125" s="148">
        <v>3055.45</v>
      </c>
      <c r="G125" s="340">
        <v>-57.3</v>
      </c>
      <c r="H125" s="148"/>
      <c r="I125" s="172"/>
      <c r="J125" s="54"/>
      <c r="K125" s="59"/>
      <c r="L125" s="149"/>
      <c r="M125" s="242"/>
      <c r="N125"/>
      <c r="O125"/>
      <c r="P125"/>
    </row>
    <row r="126" spans="1:16" s="49" customFormat="1" ht="12.75">
      <c r="A126" s="66" t="s">
        <v>466</v>
      </c>
      <c r="B126" s="157">
        <v>2052.9</v>
      </c>
      <c r="C126" s="157">
        <v>2049.8</v>
      </c>
      <c r="D126" s="157">
        <v>2060.3</v>
      </c>
      <c r="E126" s="157">
        <v>2010.15</v>
      </c>
      <c r="F126" s="157">
        <v>2016.3</v>
      </c>
      <c r="G126" s="341">
        <v>-36.6</v>
      </c>
      <c r="H126" s="157"/>
      <c r="I126" s="172"/>
      <c r="J126" s="54"/>
      <c r="K126" s="59"/>
      <c r="L126" s="149"/>
      <c r="M126" s="242"/>
      <c r="N126"/>
      <c r="O126"/>
      <c r="P126"/>
    </row>
    <row r="127" spans="1:16" s="49" customFormat="1" ht="12.75">
      <c r="A127" s="66" t="s">
        <v>467</v>
      </c>
      <c r="B127" s="157">
        <v>2509.3</v>
      </c>
      <c r="C127" s="157">
        <v>2502.4</v>
      </c>
      <c r="D127" s="157">
        <v>2521.3</v>
      </c>
      <c r="E127" s="157">
        <v>2452.35</v>
      </c>
      <c r="F127" s="157">
        <v>2461.5</v>
      </c>
      <c r="G127" s="341">
        <v>-47.8</v>
      </c>
      <c r="H127" s="157"/>
      <c r="I127" s="172"/>
      <c r="J127" s="54"/>
      <c r="K127" s="59"/>
      <c r="L127" s="149"/>
      <c r="M127" s="242"/>
      <c r="N127"/>
      <c r="O127"/>
      <c r="P127"/>
    </row>
    <row r="128" spans="1:16" s="49" customFormat="1" ht="12.75">
      <c r="A128" s="66" t="s">
        <v>468</v>
      </c>
      <c r="B128" s="157">
        <v>1062.4</v>
      </c>
      <c r="C128" s="157">
        <v>1062.2</v>
      </c>
      <c r="D128" s="157">
        <v>1062.3</v>
      </c>
      <c r="E128" s="157">
        <v>1039.35</v>
      </c>
      <c r="F128" s="157">
        <v>1042.35</v>
      </c>
      <c r="G128" s="341">
        <v>-20.05</v>
      </c>
      <c r="H128" s="157"/>
      <c r="I128" s="54"/>
      <c r="J128" s="54"/>
      <c r="K128" s="242"/>
      <c r="L128" s="53"/>
      <c r="M128" s="59"/>
      <c r="N128"/>
      <c r="O128"/>
      <c r="P128"/>
    </row>
    <row r="129" spans="1:16" s="49" customFormat="1" ht="12.75">
      <c r="A129" s="66" t="s">
        <v>501</v>
      </c>
      <c r="B129" s="157">
        <v>43.36</v>
      </c>
      <c r="C129" s="157">
        <v>43.36</v>
      </c>
      <c r="D129" s="157">
        <v>44.55</v>
      </c>
      <c r="E129" s="157">
        <v>41.84</v>
      </c>
      <c r="F129" s="157">
        <v>44.44</v>
      </c>
      <c r="G129" s="341">
        <v>1.08</v>
      </c>
      <c r="H129" s="157"/>
      <c r="I129" s="54"/>
      <c r="J129" s="54"/>
      <c r="K129" s="242"/>
      <c r="L129" s="53"/>
      <c r="M129" s="59"/>
      <c r="N129"/>
      <c r="O129"/>
      <c r="P129"/>
    </row>
    <row r="130" spans="1:16" s="49" customFormat="1" ht="12.75">
      <c r="A130" s="232" t="s">
        <v>469</v>
      </c>
      <c r="B130" s="552"/>
      <c r="C130" s="488"/>
      <c r="D130" s="488"/>
      <c r="E130" s="488"/>
      <c r="F130" s="488"/>
      <c r="G130" s="489"/>
      <c r="H130" s="541"/>
      <c r="I130" s="54"/>
      <c r="J130" s="54"/>
      <c r="K130" s="242"/>
      <c r="L130" s="53"/>
      <c r="M130" s="59"/>
      <c r="N130"/>
      <c r="O130"/>
      <c r="P130"/>
    </row>
    <row r="131" spans="1:16" s="49" customFormat="1" ht="12.75">
      <c r="A131" s="205"/>
      <c r="B131" s="205"/>
      <c r="C131" s="193"/>
      <c r="D131" s="193"/>
      <c r="E131" s="193"/>
      <c r="F131" s="193"/>
      <c r="G131" s="193"/>
      <c r="H131" s="193"/>
      <c r="I131" s="54"/>
      <c r="J131" s="145"/>
      <c r="K131" s="145"/>
      <c r="L131" s="53"/>
      <c r="M131" s="59"/>
      <c r="N131"/>
      <c r="O131"/>
      <c r="P131"/>
    </row>
    <row r="132" spans="1:16" s="49" customFormat="1" ht="12.75">
      <c r="A132" s="194" t="s">
        <v>488</v>
      </c>
      <c r="B132" s="194"/>
      <c r="C132" s="207"/>
      <c r="D132" s="179"/>
      <c r="E132" s="226">
        <v>39875</v>
      </c>
      <c r="F132" s="207"/>
      <c r="G132" s="207"/>
      <c r="H132" s="355"/>
      <c r="J132" s="66"/>
      <c r="K132" s="54"/>
      <c r="L132" s="53"/>
      <c r="M132" s="59"/>
      <c r="N132"/>
      <c r="O132"/>
      <c r="P132"/>
    </row>
    <row r="133" spans="1:15" s="49" customFormat="1" ht="12.75">
      <c r="A133" s="137"/>
      <c r="B133" s="137"/>
      <c r="C133" s="163"/>
      <c r="D133" s="163"/>
      <c r="E133" s="163"/>
      <c r="F133" s="163"/>
      <c r="G133" s="163"/>
      <c r="H133" s="344"/>
      <c r="J133" s="145"/>
      <c r="K133" s="54"/>
      <c r="L133" s="59"/>
      <c r="M133"/>
      <c r="N133"/>
      <c r="O133"/>
    </row>
    <row r="134" spans="1:15" s="49" customFormat="1" ht="12.75">
      <c r="A134" s="145" t="s">
        <v>284</v>
      </c>
      <c r="B134" s="53" t="s">
        <v>471</v>
      </c>
      <c r="C134" s="64" t="s">
        <v>472</v>
      </c>
      <c r="D134" s="165" t="s">
        <v>473</v>
      </c>
      <c r="E134" s="22" t="s">
        <v>474</v>
      </c>
      <c r="F134" s="53" t="s">
        <v>471</v>
      </c>
      <c r="G134" s="53" t="s">
        <v>475</v>
      </c>
      <c r="H134" s="283" t="s">
        <v>476</v>
      </c>
      <c r="K134" s="53"/>
      <c r="L134" s="59"/>
      <c r="M134"/>
      <c r="N134"/>
      <c r="O134"/>
    </row>
    <row r="135" spans="1:15" s="49" customFormat="1" ht="12.75">
      <c r="A135" s="145"/>
      <c r="B135" s="149" t="s">
        <v>477</v>
      </c>
      <c r="C135" s="64" t="s">
        <v>227</v>
      </c>
      <c r="D135" s="149" t="s">
        <v>477</v>
      </c>
      <c r="E135" s="145"/>
      <c r="F135" s="576" t="s">
        <v>478</v>
      </c>
      <c r="G135" s="576" t="s">
        <v>479</v>
      </c>
      <c r="H135" s="343" t="s">
        <v>478</v>
      </c>
      <c r="I135" s="59"/>
      <c r="J135" s="242"/>
      <c r="K135" s="53"/>
      <c r="L135" s="59"/>
      <c r="M135"/>
      <c r="N135"/>
      <c r="O135"/>
    </row>
    <row r="136" spans="1:15" s="49" customFormat="1" ht="12.75">
      <c r="A136" s="137"/>
      <c r="B136" s="53"/>
      <c r="C136" s="162" t="s">
        <v>480</v>
      </c>
      <c r="D136" s="136"/>
      <c r="E136" s="139"/>
      <c r="F136" s="163"/>
      <c r="G136" s="159"/>
      <c r="H136" s="344"/>
      <c r="I136" s="59"/>
      <c r="J136" s="59"/>
      <c r="K136" s="53"/>
      <c r="L136" s="59"/>
      <c r="M136"/>
      <c r="N136"/>
      <c r="O136"/>
    </row>
    <row r="137" spans="1:16" s="49" customFormat="1" ht="12.75">
      <c r="A137" s="166">
        <v>1</v>
      </c>
      <c r="B137" s="167">
        <v>2</v>
      </c>
      <c r="C137" s="166">
        <v>3</v>
      </c>
      <c r="D137" s="167">
        <v>4</v>
      </c>
      <c r="E137" s="140">
        <v>5</v>
      </c>
      <c r="F137" s="196">
        <v>6</v>
      </c>
      <c r="G137" s="196">
        <v>7</v>
      </c>
      <c r="H137" s="405">
        <v>8</v>
      </c>
      <c r="I137" s="59"/>
      <c r="J137" s="145"/>
      <c r="K137" s="145"/>
      <c r="L137" s="56"/>
      <c r="M137" s="59"/>
      <c r="N137"/>
      <c r="O137"/>
      <c r="P137"/>
    </row>
    <row r="138" spans="1:16" s="49" customFormat="1" ht="12.75">
      <c r="A138" s="147"/>
      <c r="B138" s="167"/>
      <c r="C138" s="167"/>
      <c r="D138" s="167"/>
      <c r="E138" s="147"/>
      <c r="F138" s="196"/>
      <c r="G138" s="196"/>
      <c r="H138" s="405"/>
      <c r="I138" s="59"/>
      <c r="J138" s="145"/>
      <c r="K138" s="145"/>
      <c r="L138" s="56"/>
      <c r="M138" s="59"/>
      <c r="N138"/>
      <c r="O138"/>
      <c r="P138"/>
    </row>
    <row r="139" spans="1:16" s="49" customFormat="1" ht="12.75">
      <c r="A139" s="233" t="s">
        <v>481</v>
      </c>
      <c r="B139" s="53"/>
      <c r="C139" s="52">
        <v>19</v>
      </c>
      <c r="D139" s="52">
        <v>1</v>
      </c>
      <c r="E139" s="164" t="s">
        <v>291</v>
      </c>
      <c r="F139" s="52"/>
      <c r="G139" s="52">
        <v>1197651</v>
      </c>
      <c r="H139" s="284">
        <v>358.21</v>
      </c>
      <c r="I139" s="59"/>
      <c r="J139" s="145"/>
      <c r="K139" s="54"/>
      <c r="L139" s="241"/>
      <c r="M139" s="242"/>
      <c r="N139"/>
      <c r="O139"/>
      <c r="P139"/>
    </row>
    <row r="140" spans="1:16" s="49" customFormat="1" ht="12.75">
      <c r="A140" s="66" t="s">
        <v>292</v>
      </c>
      <c r="B140" s="66"/>
      <c r="C140" s="52"/>
      <c r="D140" s="52"/>
      <c r="E140" s="164" t="s">
        <v>292</v>
      </c>
      <c r="F140" s="52"/>
      <c r="G140" s="52">
        <v>1040093</v>
      </c>
      <c r="H140" s="284">
        <v>8722.86</v>
      </c>
      <c r="I140" s="59"/>
      <c r="J140" s="145"/>
      <c r="K140" s="54"/>
      <c r="L140" s="241"/>
      <c r="M140" s="242"/>
      <c r="N140"/>
      <c r="O140"/>
      <c r="P140"/>
    </row>
    <row r="141" spans="1:16" s="49" customFormat="1" ht="12.75">
      <c r="A141" s="233" t="s">
        <v>482</v>
      </c>
      <c r="B141" s="53"/>
      <c r="C141" s="52"/>
      <c r="D141" s="52"/>
      <c r="E141" s="164" t="s">
        <v>289</v>
      </c>
      <c r="F141" s="113">
        <f>F142+F143</f>
        <v>657</v>
      </c>
      <c r="G141" s="113">
        <f>G142+G143</f>
        <v>1789104.29</v>
      </c>
      <c r="H141" s="345">
        <f>H142+H143</f>
        <v>689</v>
      </c>
      <c r="I141" s="59"/>
      <c r="J141" s="145"/>
      <c r="K141" s="145"/>
      <c r="L141" s="56"/>
      <c r="M141" s="59"/>
      <c r="N141"/>
      <c r="O141"/>
      <c r="P141"/>
    </row>
    <row r="142" spans="1:16" s="49" customFormat="1" ht="12.75">
      <c r="A142" s="66" t="s">
        <v>483</v>
      </c>
      <c r="B142" s="66"/>
      <c r="C142" s="52"/>
      <c r="D142" s="52"/>
      <c r="E142" s="164" t="s">
        <v>484</v>
      </c>
      <c r="F142" s="52">
        <v>293</v>
      </c>
      <c r="G142" s="52">
        <v>828016.92</v>
      </c>
      <c r="H142" s="284">
        <v>297</v>
      </c>
      <c r="I142" s="59"/>
      <c r="J142" s="145"/>
      <c r="K142" s="54"/>
      <c r="L142" s="241"/>
      <c r="M142" s="242"/>
      <c r="N142"/>
      <c r="O142"/>
      <c r="P142"/>
    </row>
    <row r="143" spans="1:16" s="49" customFormat="1" ht="12.75">
      <c r="A143" s="66" t="s">
        <v>485</v>
      </c>
      <c r="B143" s="53"/>
      <c r="C143" s="52"/>
      <c r="D143" s="52"/>
      <c r="E143" s="164" t="s">
        <v>486</v>
      </c>
      <c r="F143" s="52">
        <v>364</v>
      </c>
      <c r="G143" s="52">
        <v>961087.37</v>
      </c>
      <c r="H143" s="284">
        <v>392</v>
      </c>
      <c r="I143" s="59"/>
      <c r="J143" s="145"/>
      <c r="K143" s="145"/>
      <c r="L143" s="56"/>
      <c r="M143" s="59"/>
      <c r="N143"/>
      <c r="O143"/>
      <c r="P143"/>
    </row>
    <row r="144" spans="1:16" s="49" customFormat="1" ht="12.75">
      <c r="A144" s="66" t="s">
        <v>290</v>
      </c>
      <c r="B144" s="66"/>
      <c r="C144" s="164"/>
      <c r="D144" s="164"/>
      <c r="E144" s="164" t="s">
        <v>290</v>
      </c>
      <c r="F144" s="113">
        <v>545</v>
      </c>
      <c r="G144" s="113">
        <v>102899.88</v>
      </c>
      <c r="H144" s="345">
        <v>1244</v>
      </c>
      <c r="I144" s="59"/>
      <c r="J144" s="242"/>
      <c r="K144" s="145"/>
      <c r="L144" s="56"/>
      <c r="M144" s="59"/>
      <c r="N144"/>
      <c r="O144"/>
      <c r="P144"/>
    </row>
    <row r="145" spans="1:16" s="49" customFormat="1" ht="12.75">
      <c r="A145" s="66" t="s">
        <v>483</v>
      </c>
      <c r="B145" s="66"/>
      <c r="C145" s="66"/>
      <c r="D145" s="164"/>
      <c r="E145" s="164"/>
      <c r="F145" s="164"/>
      <c r="G145" s="52"/>
      <c r="H145" s="284"/>
      <c r="I145" s="52"/>
      <c r="J145" s="242"/>
      <c r="K145" s="145"/>
      <c r="L145" s="56"/>
      <c r="M145" s="59"/>
      <c r="N145"/>
      <c r="O145"/>
      <c r="P145"/>
    </row>
    <row r="146" spans="1:13" s="49" customFormat="1" ht="12.75">
      <c r="A146" s="66" t="s">
        <v>485</v>
      </c>
      <c r="B146" s="66"/>
      <c r="C146" s="66"/>
      <c r="D146" s="164"/>
      <c r="E146" s="164"/>
      <c r="F146" s="164"/>
      <c r="G146" s="52"/>
      <c r="H146" s="284"/>
      <c r="I146" s="52"/>
      <c r="J146" s="54"/>
      <c r="K146" s="54"/>
      <c r="L146" s="149"/>
      <c r="M146" s="54"/>
    </row>
    <row r="147" spans="1:13" s="49" customFormat="1" ht="12.75">
      <c r="A147" s="139"/>
      <c r="B147" s="139"/>
      <c r="C147" s="183"/>
      <c r="D147" s="183"/>
      <c r="E147" s="183"/>
      <c r="F147" s="183"/>
      <c r="G147" s="500"/>
      <c r="H147" s="577"/>
      <c r="J147" s="113"/>
      <c r="K147" s="54"/>
      <c r="L147" s="149"/>
      <c r="M147" s="54"/>
    </row>
    <row r="148" spans="1:12" s="49" customFormat="1" ht="12.75">
      <c r="A148" s="145"/>
      <c r="B148" s="145"/>
      <c r="C148" s="164"/>
      <c r="D148" s="164"/>
      <c r="E148" s="164"/>
      <c r="F148" s="164"/>
      <c r="G148" s="52"/>
      <c r="H148" s="52"/>
      <c r="J148" s="52"/>
      <c r="K148" s="149"/>
      <c r="L148" s="54"/>
    </row>
    <row r="149" spans="1:13" s="49" customFormat="1" ht="12.75">
      <c r="A149" s="178" t="s">
        <v>417</v>
      </c>
      <c r="B149" s="178"/>
      <c r="C149" s="207"/>
      <c r="D149" s="179"/>
      <c r="E149" s="226">
        <v>39876</v>
      </c>
      <c r="F149" s="207"/>
      <c r="G149" s="207"/>
      <c r="H149" s="355"/>
      <c r="I149" s="145"/>
      <c r="J149" s="59"/>
      <c r="K149" s="145"/>
      <c r="L149" s="53"/>
      <c r="M149" s="145"/>
    </row>
    <row r="150" spans="1:13" s="49" customFormat="1" ht="12.75">
      <c r="A150" s="194"/>
      <c r="B150" s="194"/>
      <c r="C150" s="207"/>
      <c r="D150" s="502"/>
      <c r="E150" s="207"/>
      <c r="F150" s="207"/>
      <c r="G150" s="207"/>
      <c r="H150" s="355"/>
      <c r="I150" s="145"/>
      <c r="J150" s="59"/>
      <c r="K150" s="145"/>
      <c r="L150" s="53"/>
      <c r="M150" s="145"/>
    </row>
    <row r="151" spans="1:13" s="49" customFormat="1" ht="12.75">
      <c r="A151" s="139" t="s">
        <v>418</v>
      </c>
      <c r="B151" s="53" t="s">
        <v>419</v>
      </c>
      <c r="C151" s="53" t="s">
        <v>420</v>
      </c>
      <c r="D151" s="53" t="s">
        <v>421</v>
      </c>
      <c r="E151" s="53" t="s">
        <v>422</v>
      </c>
      <c r="F151" s="53" t="s">
        <v>423</v>
      </c>
      <c r="G151" s="53" t="s">
        <v>424</v>
      </c>
      <c r="H151" s="283" t="s">
        <v>425</v>
      </c>
      <c r="I151" s="145"/>
      <c r="J151" s="56"/>
      <c r="K151" s="54"/>
      <c r="L151" s="149"/>
      <c r="M151" s="54"/>
    </row>
    <row r="152" spans="1:13" s="49" customFormat="1" ht="12.75">
      <c r="A152" s="138" t="s">
        <v>53</v>
      </c>
      <c r="B152" s="142">
        <v>2</v>
      </c>
      <c r="C152" s="142">
        <v>3</v>
      </c>
      <c r="D152" s="142">
        <v>4</v>
      </c>
      <c r="E152" s="142">
        <v>5</v>
      </c>
      <c r="F152" s="142">
        <v>6</v>
      </c>
      <c r="G152" s="142">
        <v>7</v>
      </c>
      <c r="H152" s="334">
        <v>8</v>
      </c>
      <c r="I152" s="145"/>
      <c r="J152" s="59"/>
      <c r="K152" s="145"/>
      <c r="L152" s="53"/>
      <c r="M152" s="145"/>
    </row>
    <row r="153" spans="1:13" s="49" customFormat="1" ht="12.75">
      <c r="A153" s="147"/>
      <c r="B153" s="208"/>
      <c r="C153" s="208"/>
      <c r="D153" s="208"/>
      <c r="E153" s="208"/>
      <c r="F153" s="208"/>
      <c r="G153" s="208"/>
      <c r="H153" s="347"/>
      <c r="I153" s="145"/>
      <c r="J153" s="59"/>
      <c r="K153" s="54"/>
      <c r="L153" s="149"/>
      <c r="M153" s="54"/>
    </row>
    <row r="154" spans="1:13" s="49" customFormat="1" ht="12.75">
      <c r="A154" s="145" t="s">
        <v>426</v>
      </c>
      <c r="B154" s="570">
        <v>8473.25</v>
      </c>
      <c r="C154" s="570">
        <v>8501.46</v>
      </c>
      <c r="D154" s="570">
        <v>8373.24</v>
      </c>
      <c r="E154" s="570">
        <v>8446.49</v>
      </c>
      <c r="F154" s="570">
        <v>8427.29</v>
      </c>
      <c r="G154" s="570">
        <v>19.2</v>
      </c>
      <c r="H154" s="574">
        <v>0.23</v>
      </c>
      <c r="I154" s="175"/>
      <c r="J154" s="209"/>
      <c r="K154" s="54"/>
      <c r="L154" s="149"/>
      <c r="M154" s="54"/>
    </row>
    <row r="155" spans="1:13" s="49" customFormat="1" ht="12.75">
      <c r="A155" s="145" t="s">
        <v>427</v>
      </c>
      <c r="B155" s="570">
        <v>2662.31</v>
      </c>
      <c r="C155" s="570">
        <v>2677.52</v>
      </c>
      <c r="D155" s="570">
        <v>2643.66</v>
      </c>
      <c r="E155" s="570">
        <v>2648.36</v>
      </c>
      <c r="F155" s="570">
        <v>2657.13</v>
      </c>
      <c r="G155" s="570">
        <v>-8.77</v>
      </c>
      <c r="H155" s="574">
        <v>-0.33</v>
      </c>
      <c r="I155" s="175"/>
      <c r="J155" s="209"/>
      <c r="K155" s="54"/>
      <c r="L155" s="149"/>
      <c r="M155" s="54"/>
    </row>
    <row r="156" spans="1:13" s="49" customFormat="1" ht="12.75">
      <c r="A156" s="145" t="s">
        <v>428</v>
      </c>
      <c r="B156" s="570">
        <v>3011.45</v>
      </c>
      <c r="C156" s="570">
        <v>3020.85</v>
      </c>
      <c r="D156" s="570">
        <v>2990.17</v>
      </c>
      <c r="E156" s="570">
        <v>2990.17</v>
      </c>
      <c r="F156" s="570">
        <v>3009.56</v>
      </c>
      <c r="G156" s="570">
        <v>-19.39</v>
      </c>
      <c r="H156" s="574">
        <v>-0.64</v>
      </c>
      <c r="I156" s="175"/>
      <c r="J156" s="209"/>
      <c r="K156" s="145"/>
      <c r="L156" s="53"/>
      <c r="M156" s="145"/>
    </row>
    <row r="157" spans="1:13" s="49" customFormat="1" ht="12.75">
      <c r="A157" s="145" t="s">
        <v>429</v>
      </c>
      <c r="B157" s="570">
        <v>4316.95</v>
      </c>
      <c r="C157" s="570">
        <v>4333.31</v>
      </c>
      <c r="D157" s="570">
        <v>4272.59</v>
      </c>
      <c r="E157" s="570">
        <v>4310.97</v>
      </c>
      <c r="F157" s="570">
        <v>4293.54</v>
      </c>
      <c r="G157" s="570">
        <v>17.43</v>
      </c>
      <c r="H157" s="574">
        <v>0.41</v>
      </c>
      <c r="I157" s="175"/>
      <c r="J157" s="209"/>
      <c r="K157" s="145"/>
      <c r="L157" s="53"/>
      <c r="M157" s="145"/>
    </row>
    <row r="158" spans="1:13" s="49" customFormat="1" ht="12.75">
      <c r="A158" s="145" t="s">
        <v>430</v>
      </c>
      <c r="B158" s="570">
        <v>999.87</v>
      </c>
      <c r="C158" s="570">
        <v>1003.4</v>
      </c>
      <c r="D158" s="570">
        <v>990.23</v>
      </c>
      <c r="E158" s="570">
        <v>998.03</v>
      </c>
      <c r="F158" s="570">
        <v>994.84</v>
      </c>
      <c r="G158" s="570">
        <v>3.19</v>
      </c>
      <c r="H158" s="574">
        <v>0.32</v>
      </c>
      <c r="I158" s="175"/>
      <c r="J158" s="209"/>
      <c r="K158" s="54"/>
      <c r="L158" s="149"/>
      <c r="M158" s="54"/>
    </row>
    <row r="159" spans="1:13" s="49" customFormat="1" ht="12.75">
      <c r="A159" s="145" t="s">
        <v>431</v>
      </c>
      <c r="B159" s="570">
        <v>3096.08</v>
      </c>
      <c r="C159" s="570">
        <v>3105.99</v>
      </c>
      <c r="D159" s="570">
        <v>3067.38</v>
      </c>
      <c r="E159" s="570">
        <v>3089.72</v>
      </c>
      <c r="F159" s="570">
        <v>3081.73</v>
      </c>
      <c r="G159" s="570">
        <v>7.99</v>
      </c>
      <c r="H159" s="574">
        <v>0.26</v>
      </c>
      <c r="I159" s="175"/>
      <c r="J159" s="209"/>
      <c r="K159" s="145"/>
      <c r="L159" s="53"/>
      <c r="M159" s="145"/>
    </row>
    <row r="160" spans="1:13" s="49" customFormat="1" ht="12.75">
      <c r="A160" s="22" t="s">
        <v>432</v>
      </c>
      <c r="B160" s="570"/>
      <c r="C160" s="570"/>
      <c r="D160" s="570"/>
      <c r="E160" s="570"/>
      <c r="F160" s="570"/>
      <c r="G160" s="570"/>
      <c r="H160" s="574"/>
      <c r="I160" s="175"/>
      <c r="J160" s="209"/>
      <c r="K160" s="145"/>
      <c r="L160" s="53"/>
      <c r="M160" s="145"/>
    </row>
    <row r="161" spans="1:13" s="49" customFormat="1" ht="12.75">
      <c r="A161" s="145" t="s">
        <v>147</v>
      </c>
      <c r="B161" s="570">
        <v>4460.19</v>
      </c>
      <c r="C161" s="570">
        <v>4586.05</v>
      </c>
      <c r="D161" s="570">
        <v>4455.38</v>
      </c>
      <c r="E161" s="570">
        <v>4546.95</v>
      </c>
      <c r="F161" s="570">
        <v>4423.14</v>
      </c>
      <c r="G161" s="570">
        <v>123.81</v>
      </c>
      <c r="H161" s="574">
        <v>2.8</v>
      </c>
      <c r="I161" s="175"/>
      <c r="J161" s="59"/>
      <c r="K161" s="145"/>
      <c r="L161" s="53"/>
      <c r="M161" s="145"/>
    </row>
    <row r="162" spans="1:13" s="49" customFormat="1" ht="12.75">
      <c r="A162" s="145" t="s">
        <v>444</v>
      </c>
      <c r="B162" s="570">
        <v>5801.44</v>
      </c>
      <c r="C162" s="570">
        <v>5862.28</v>
      </c>
      <c r="D162" s="570">
        <v>5717.08</v>
      </c>
      <c r="E162" s="570">
        <v>5842.25</v>
      </c>
      <c r="F162" s="570">
        <v>5775.57</v>
      </c>
      <c r="G162" s="570">
        <v>66.68</v>
      </c>
      <c r="H162" s="574">
        <v>1.15</v>
      </c>
      <c r="I162" s="175"/>
      <c r="J162" s="59"/>
      <c r="K162" s="145"/>
      <c r="L162" s="53"/>
      <c r="M162" s="145"/>
    </row>
    <row r="163" spans="1:13" s="49" customFormat="1" ht="12.75">
      <c r="A163" s="145" t="s">
        <v>439</v>
      </c>
      <c r="B163" s="570">
        <v>2557.8</v>
      </c>
      <c r="C163" s="570">
        <v>2589.99</v>
      </c>
      <c r="D163" s="570">
        <v>2543.71</v>
      </c>
      <c r="E163" s="570">
        <v>2581.3</v>
      </c>
      <c r="F163" s="570">
        <v>2554.39</v>
      </c>
      <c r="G163" s="570">
        <v>26.91</v>
      </c>
      <c r="H163" s="574">
        <v>1.05</v>
      </c>
      <c r="I163" s="175"/>
      <c r="J163" s="59"/>
      <c r="K163" s="145"/>
      <c r="L163" s="53"/>
      <c r="M163" s="145"/>
    </row>
    <row r="164" spans="1:13" s="49" customFormat="1" ht="12.75">
      <c r="A164" s="145" t="s">
        <v>440</v>
      </c>
      <c r="B164" s="570">
        <v>2629.13</v>
      </c>
      <c r="C164" s="570">
        <v>2650.06</v>
      </c>
      <c r="D164" s="570">
        <v>2614.08</v>
      </c>
      <c r="E164" s="570">
        <v>2642.23</v>
      </c>
      <c r="F164" s="570">
        <v>2618.18</v>
      </c>
      <c r="G164" s="570">
        <v>24.05</v>
      </c>
      <c r="H164" s="574">
        <v>0.92</v>
      </c>
      <c r="I164" s="175"/>
      <c r="J164" s="59"/>
      <c r="K164" s="54"/>
      <c r="L164" s="149"/>
      <c r="M164" s="54"/>
    </row>
    <row r="165" spans="1:13" s="49" customFormat="1" ht="12.75">
      <c r="A165" s="145" t="s">
        <v>434</v>
      </c>
      <c r="B165" s="570">
        <v>2023.15</v>
      </c>
      <c r="C165" s="570">
        <v>2053.92</v>
      </c>
      <c r="D165" s="570">
        <v>2006.85</v>
      </c>
      <c r="E165" s="570">
        <v>2032.81</v>
      </c>
      <c r="F165" s="570">
        <v>2019.24</v>
      </c>
      <c r="G165" s="570">
        <v>13.57</v>
      </c>
      <c r="H165" s="574">
        <v>0.67</v>
      </c>
      <c r="I165" s="175"/>
      <c r="J165" s="59"/>
      <c r="K165" s="54"/>
      <c r="L165" s="149"/>
      <c r="M165" s="54"/>
    </row>
    <row r="166" spans="1:13" s="49" customFormat="1" ht="12.75">
      <c r="A166" s="145" t="s">
        <v>437</v>
      </c>
      <c r="B166" s="570">
        <v>4798.34</v>
      </c>
      <c r="C166" s="570">
        <v>4827</v>
      </c>
      <c r="D166" s="570">
        <v>4767.52</v>
      </c>
      <c r="E166" s="570">
        <v>4814.49</v>
      </c>
      <c r="F166" s="570">
        <v>4786.11</v>
      </c>
      <c r="G166" s="570">
        <v>28.38</v>
      </c>
      <c r="H166" s="574">
        <v>0.59</v>
      </c>
      <c r="I166" s="175"/>
      <c r="J166" s="59"/>
      <c r="K166" s="54"/>
      <c r="L166" s="149"/>
      <c r="M166" s="54"/>
    </row>
    <row r="167" spans="1:13" s="49" customFormat="1" ht="12.75">
      <c r="A167" s="145" t="s">
        <v>435</v>
      </c>
      <c r="B167" s="570">
        <v>1952.31</v>
      </c>
      <c r="C167" s="570">
        <v>1963</v>
      </c>
      <c r="D167" s="570">
        <v>1938.57</v>
      </c>
      <c r="E167" s="570">
        <v>1950.22</v>
      </c>
      <c r="F167" s="570">
        <v>1941.07</v>
      </c>
      <c r="G167" s="570">
        <v>9.15</v>
      </c>
      <c r="H167" s="574">
        <v>0.47</v>
      </c>
      <c r="I167" s="175"/>
      <c r="J167" s="59"/>
      <c r="K167" s="54"/>
      <c r="L167" s="149"/>
      <c r="M167" s="54"/>
    </row>
    <row r="168" spans="1:13" s="49" customFormat="1" ht="12.75">
      <c r="A168" s="145" t="s">
        <v>438</v>
      </c>
      <c r="B168" s="570">
        <v>1380.66</v>
      </c>
      <c r="C168" s="570">
        <v>1391.61</v>
      </c>
      <c r="D168" s="570">
        <v>1366.27</v>
      </c>
      <c r="E168" s="570">
        <v>1370.42</v>
      </c>
      <c r="F168" s="570">
        <v>1365.6</v>
      </c>
      <c r="G168" s="570">
        <v>4.82</v>
      </c>
      <c r="H168" s="574">
        <v>0.35</v>
      </c>
      <c r="I168" s="175"/>
      <c r="J168" s="59"/>
      <c r="K168" s="54"/>
      <c r="L168" s="149"/>
      <c r="M168" s="54"/>
    </row>
    <row r="169" spans="1:13" s="49" customFormat="1" ht="12.75">
      <c r="A169" s="145" t="s">
        <v>443</v>
      </c>
      <c r="B169" s="570">
        <v>1661.29</v>
      </c>
      <c r="C169" s="570">
        <v>1677.73</v>
      </c>
      <c r="D169" s="570">
        <v>1644.51</v>
      </c>
      <c r="E169" s="570">
        <v>1662.22</v>
      </c>
      <c r="F169" s="570">
        <v>1656.61</v>
      </c>
      <c r="G169" s="570">
        <v>5.61</v>
      </c>
      <c r="H169" s="574">
        <v>0.34</v>
      </c>
      <c r="I169" s="175"/>
      <c r="J169" s="59"/>
      <c r="K169" s="54"/>
      <c r="L169" s="149"/>
      <c r="M169" s="54"/>
    </row>
    <row r="170" spans="1:13" s="49" customFormat="1" ht="12.75">
      <c r="A170" s="145" t="s">
        <v>433</v>
      </c>
      <c r="B170" s="570">
        <v>1678.5</v>
      </c>
      <c r="C170" s="570">
        <v>1680.75</v>
      </c>
      <c r="D170" s="570">
        <v>1650.04</v>
      </c>
      <c r="E170" s="570">
        <v>1669.9</v>
      </c>
      <c r="F170" s="570">
        <v>1671.38</v>
      </c>
      <c r="G170" s="570">
        <v>-1.48</v>
      </c>
      <c r="H170" s="574">
        <v>-0.09</v>
      </c>
      <c r="I170" s="175"/>
      <c r="J170" s="59"/>
      <c r="K170" s="54"/>
      <c r="L170" s="149"/>
      <c r="M170" s="54"/>
    </row>
    <row r="171" spans="1:13" s="49" customFormat="1" ht="12.75">
      <c r="A171" s="145" t="s">
        <v>442</v>
      </c>
      <c r="B171" s="570">
        <v>5662.04</v>
      </c>
      <c r="C171" s="570">
        <v>5710.67</v>
      </c>
      <c r="D171" s="570">
        <v>5578.99</v>
      </c>
      <c r="E171" s="570">
        <v>5624.87</v>
      </c>
      <c r="F171" s="570">
        <v>5644.14</v>
      </c>
      <c r="G171" s="570">
        <v>-19.27</v>
      </c>
      <c r="H171" s="574">
        <v>-0.34</v>
      </c>
      <c r="I171" s="175"/>
      <c r="J171" s="59"/>
      <c r="K171" s="54"/>
      <c r="L171" s="149"/>
      <c r="M171" s="54"/>
    </row>
    <row r="172" spans="1:13" s="49" customFormat="1" ht="12.75">
      <c r="A172" s="145" t="s">
        <v>441</v>
      </c>
      <c r="B172" s="570">
        <v>1485.96</v>
      </c>
      <c r="C172" s="570">
        <v>1505.42</v>
      </c>
      <c r="D172" s="570">
        <v>1469.94</v>
      </c>
      <c r="E172" s="570">
        <v>1474.49</v>
      </c>
      <c r="F172" s="570">
        <v>1496.33</v>
      </c>
      <c r="G172" s="570">
        <v>-21.84</v>
      </c>
      <c r="H172" s="574">
        <v>-1.46</v>
      </c>
      <c r="I172" s="175"/>
      <c r="J172" s="59"/>
      <c r="K172" s="54"/>
      <c r="L172" s="149"/>
      <c r="M172" s="54"/>
    </row>
    <row r="173" spans="1:13" s="49" customFormat="1" ht="12.75">
      <c r="A173" s="145" t="s">
        <v>436</v>
      </c>
      <c r="B173" s="570">
        <v>3974.55</v>
      </c>
      <c r="C173" s="570">
        <v>4006.99</v>
      </c>
      <c r="D173" s="570">
        <v>3872.1</v>
      </c>
      <c r="E173" s="570">
        <v>3889.71</v>
      </c>
      <c r="F173" s="570">
        <v>3949.08</v>
      </c>
      <c r="G173" s="570">
        <v>-59.37</v>
      </c>
      <c r="H173" s="574">
        <v>-1.5</v>
      </c>
      <c r="I173" s="175"/>
      <c r="J173" s="59"/>
      <c r="K173" s="54"/>
      <c r="L173" s="149"/>
      <c r="M173" s="54"/>
    </row>
    <row r="174" spans="1:14" s="49" customFormat="1" ht="12.75">
      <c r="A174" s="22" t="s">
        <v>445</v>
      </c>
      <c r="B174" s="570"/>
      <c r="C174" s="570"/>
      <c r="D174" s="570"/>
      <c r="E174" s="570"/>
      <c r="F174" s="570"/>
      <c r="G174" s="570"/>
      <c r="H174" s="574"/>
      <c r="I174" s="175"/>
      <c r="J174" s="209"/>
      <c r="K174" s="145"/>
      <c r="L174" s="54"/>
      <c r="M174" s="149"/>
      <c r="N174" s="54"/>
    </row>
    <row r="175" spans="1:14" s="49" customFormat="1" ht="12.75">
      <c r="A175" s="145" t="s">
        <v>446</v>
      </c>
      <c r="B175" s="570">
        <v>1339.23</v>
      </c>
      <c r="C175" s="570">
        <v>1377.12</v>
      </c>
      <c r="D175" s="570">
        <v>1323.12</v>
      </c>
      <c r="E175" s="570">
        <v>1338.46</v>
      </c>
      <c r="F175" s="570">
        <v>1329.77</v>
      </c>
      <c r="G175" s="570">
        <v>8.69</v>
      </c>
      <c r="H175" s="574">
        <v>0.65</v>
      </c>
      <c r="I175" s="175"/>
      <c r="J175" s="209"/>
      <c r="K175" s="145"/>
      <c r="L175" s="54"/>
      <c r="M175" s="149"/>
      <c r="N175" s="54"/>
    </row>
    <row r="176" spans="1:14" s="49" customFormat="1" ht="12.75">
      <c r="A176" s="145" t="s">
        <v>447</v>
      </c>
      <c r="B176" s="570">
        <v>859.23</v>
      </c>
      <c r="C176" s="570">
        <v>885.02</v>
      </c>
      <c r="D176" s="570">
        <v>850.74</v>
      </c>
      <c r="E176" s="570">
        <v>860.77</v>
      </c>
      <c r="F176" s="570">
        <v>853.67</v>
      </c>
      <c r="G176" s="570">
        <v>7.1</v>
      </c>
      <c r="H176" s="574">
        <v>0.83</v>
      </c>
      <c r="I176" s="175"/>
      <c r="J176" s="249"/>
      <c r="K176" s="145"/>
      <c r="L176" s="54"/>
      <c r="M176" s="149"/>
      <c r="N176" s="54"/>
    </row>
    <row r="177" spans="1:256" s="5" customFormat="1" ht="12.75">
      <c r="A177" s="145" t="s">
        <v>448</v>
      </c>
      <c r="B177" s="570">
        <v>320.28</v>
      </c>
      <c r="C177" s="570">
        <v>330.05</v>
      </c>
      <c r="D177" s="570">
        <v>317.38</v>
      </c>
      <c r="E177" s="570">
        <v>320.71</v>
      </c>
      <c r="F177" s="570">
        <v>318.33</v>
      </c>
      <c r="G177" s="570">
        <v>2.38</v>
      </c>
      <c r="H177" s="574">
        <v>0.75</v>
      </c>
      <c r="I177" s="175"/>
      <c r="J177" s="249"/>
      <c r="K177" s="145"/>
      <c r="L177" s="54"/>
      <c r="M177" s="149"/>
      <c r="N177" s="54"/>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c r="BV177" s="49"/>
      <c r="BW177" s="49"/>
      <c r="BX177" s="49"/>
      <c r="BY177" s="49"/>
      <c r="BZ177" s="49"/>
      <c r="CA177" s="49"/>
      <c r="CB177" s="49"/>
      <c r="CC177" s="49"/>
      <c r="CD177" s="49"/>
      <c r="CE177" s="49"/>
      <c r="CF177" s="49"/>
      <c r="CG177" s="49"/>
      <c r="CH177" s="49"/>
      <c r="CI177" s="49"/>
      <c r="CJ177" s="49"/>
      <c r="CK177" s="49"/>
      <c r="CL177" s="49"/>
      <c r="CM177" s="49"/>
      <c r="CN177" s="49"/>
      <c r="CO177" s="49"/>
      <c r="CP177" s="49"/>
      <c r="CQ177" s="49"/>
      <c r="CR177" s="49"/>
      <c r="CS177" s="49"/>
      <c r="CT177" s="49"/>
      <c r="CU177" s="49"/>
      <c r="CV177" s="49"/>
      <c r="CW177" s="49"/>
      <c r="CX177" s="49"/>
      <c r="CY177" s="49"/>
      <c r="CZ177" s="49"/>
      <c r="DA177" s="49"/>
      <c r="DB177" s="49"/>
      <c r="DC177" s="49"/>
      <c r="DD177" s="49"/>
      <c r="DE177" s="49"/>
      <c r="DF177" s="49"/>
      <c r="DG177" s="49"/>
      <c r="DH177" s="49"/>
      <c r="DI177" s="49"/>
      <c r="DJ177" s="49"/>
      <c r="DK177" s="49"/>
      <c r="DL177" s="49"/>
      <c r="DM177" s="49"/>
      <c r="DN177" s="49"/>
      <c r="DO177" s="49"/>
      <c r="DP177" s="49"/>
      <c r="DQ177" s="49"/>
      <c r="DR177" s="49"/>
      <c r="DS177" s="49"/>
      <c r="DT177" s="49"/>
      <c r="DU177" s="49"/>
      <c r="DV177" s="49"/>
      <c r="DW177" s="49"/>
      <c r="DX177" s="49"/>
      <c r="DY177" s="49"/>
      <c r="DZ177" s="49"/>
      <c r="EA177" s="49"/>
      <c r="EB177" s="49"/>
      <c r="EC177" s="49"/>
      <c r="ED177" s="49"/>
      <c r="EE177" s="49"/>
      <c r="EF177" s="49"/>
      <c r="EG177" s="49"/>
      <c r="EH177" s="49"/>
      <c r="EI177" s="49"/>
      <c r="EJ177" s="49"/>
      <c r="EK177" s="49"/>
      <c r="EL177" s="49"/>
      <c r="EM177" s="49"/>
      <c r="EN177" s="49"/>
      <c r="EO177" s="49"/>
      <c r="EP177" s="49"/>
      <c r="EQ177" s="49"/>
      <c r="ER177" s="49"/>
      <c r="ES177" s="49"/>
      <c r="ET177" s="49"/>
      <c r="EU177" s="49"/>
      <c r="EV177" s="49"/>
      <c r="EW177" s="49"/>
      <c r="EX177" s="49"/>
      <c r="EY177" s="49"/>
      <c r="EZ177" s="49"/>
      <c r="FA177" s="49"/>
      <c r="FB177" s="49"/>
      <c r="FC177" s="49"/>
      <c r="FD177" s="49"/>
      <c r="FE177" s="49"/>
      <c r="FF177" s="49"/>
      <c r="FG177" s="49"/>
      <c r="FH177" s="49"/>
      <c r="FI177" s="49"/>
      <c r="FJ177" s="49"/>
      <c r="FK177" s="49"/>
      <c r="FL177" s="49"/>
      <c r="FM177" s="49"/>
      <c r="FN177" s="49"/>
      <c r="FO177" s="49"/>
      <c r="FP177" s="49"/>
      <c r="FQ177" s="49"/>
      <c r="FR177" s="49"/>
      <c r="FS177" s="49"/>
      <c r="FT177" s="49"/>
      <c r="FU177" s="49"/>
      <c r="FV177" s="49"/>
      <c r="FW177" s="49"/>
      <c r="FX177" s="49"/>
      <c r="FY177" s="49"/>
      <c r="FZ177" s="49"/>
      <c r="GA177" s="49"/>
      <c r="GB177" s="49"/>
      <c r="GC177" s="49"/>
      <c r="GD177" s="49"/>
      <c r="GE177" s="49"/>
      <c r="GF177" s="49"/>
      <c r="GG177" s="49"/>
      <c r="GH177" s="49"/>
      <c r="GI177" s="49"/>
      <c r="GJ177" s="49"/>
      <c r="GK177" s="49"/>
      <c r="GL177" s="49"/>
      <c r="GM177" s="49"/>
      <c r="GN177" s="49"/>
      <c r="GO177" s="49"/>
      <c r="GP177" s="49"/>
      <c r="GQ177" s="49"/>
      <c r="GR177" s="49"/>
      <c r="GS177" s="49"/>
      <c r="GT177" s="49"/>
      <c r="GU177" s="49"/>
      <c r="GV177" s="49"/>
      <c r="GW177" s="49"/>
      <c r="GX177" s="49"/>
      <c r="GY177" s="49"/>
      <c r="GZ177" s="49"/>
      <c r="HA177" s="49"/>
      <c r="HB177" s="49"/>
      <c r="HC177" s="49"/>
      <c r="HD177" s="49"/>
      <c r="HE177" s="49"/>
      <c r="HF177" s="49"/>
      <c r="HG177" s="49"/>
      <c r="HH177" s="49"/>
      <c r="HI177" s="49"/>
      <c r="HJ177" s="49"/>
      <c r="HK177" s="49"/>
      <c r="HL177" s="49"/>
      <c r="HM177" s="49"/>
      <c r="HN177" s="49"/>
      <c r="HO177" s="49"/>
      <c r="HP177" s="49"/>
      <c r="HQ177" s="49"/>
      <c r="HR177" s="49"/>
      <c r="HS177" s="49"/>
      <c r="HT177" s="49"/>
      <c r="HU177" s="49"/>
      <c r="HV177" s="49"/>
      <c r="HW177" s="49"/>
      <c r="HX177" s="49"/>
      <c r="HY177" s="49"/>
      <c r="HZ177" s="49"/>
      <c r="IA177" s="49"/>
      <c r="IB177" s="49"/>
      <c r="IC177" s="49"/>
      <c r="ID177" s="49"/>
      <c r="IE177" s="49"/>
      <c r="IF177" s="49"/>
      <c r="IG177" s="49"/>
      <c r="IH177" s="49"/>
      <c r="II177" s="49"/>
      <c r="IJ177" s="49"/>
      <c r="IK177" s="49"/>
      <c r="IL177" s="49"/>
      <c r="IM177" s="49"/>
      <c r="IN177" s="49"/>
      <c r="IO177" s="49"/>
      <c r="IP177" s="49"/>
      <c r="IQ177" s="49"/>
      <c r="IR177" s="49"/>
      <c r="IS177" s="49"/>
      <c r="IT177" s="49"/>
      <c r="IU177" s="49"/>
      <c r="IV177" s="49"/>
    </row>
    <row r="178" spans="1:14" s="49" customFormat="1" ht="12.75">
      <c r="A178" s="98"/>
      <c r="B178" s="98"/>
      <c r="C178" s="168"/>
      <c r="D178" s="168"/>
      <c r="E178" s="168"/>
      <c r="F178" s="168"/>
      <c r="G178" s="168"/>
      <c r="H178" s="544"/>
      <c r="I178" s="170"/>
      <c r="J178" s="249"/>
      <c r="K178" s="145"/>
      <c r="L178" s="54"/>
      <c r="M178" s="149"/>
      <c r="N178" s="54"/>
    </row>
    <row r="179" spans="1:14" s="49" customFormat="1" ht="12.75">
      <c r="A179" s="215" t="s">
        <v>449</v>
      </c>
      <c r="B179" s="215"/>
      <c r="C179" s="578"/>
      <c r="D179" s="578"/>
      <c r="E179" s="578"/>
      <c r="F179" s="578"/>
      <c r="G179" s="578"/>
      <c r="H179" s="579"/>
      <c r="I179" s="182"/>
      <c r="J179" s="249"/>
      <c r="K179" s="59"/>
      <c r="L179" s="54"/>
      <c r="M179" s="149"/>
      <c r="N179" s="54"/>
    </row>
    <row r="180" spans="1:14" s="49" customFormat="1" ht="12.75">
      <c r="A180" s="145" t="s">
        <v>450</v>
      </c>
      <c r="B180" s="145"/>
      <c r="C180" s="181"/>
      <c r="D180" s="181"/>
      <c r="E180" s="181"/>
      <c r="F180" s="181"/>
      <c r="G180" s="181"/>
      <c r="H180" s="336"/>
      <c r="I180" s="181"/>
      <c r="J180" s="249"/>
      <c r="K180" s="59"/>
      <c r="L180" s="54"/>
      <c r="M180" s="149"/>
      <c r="N180" s="54"/>
    </row>
    <row r="181" spans="1:14" s="49" customFormat="1" ht="12.75">
      <c r="A181" s="219" t="s">
        <v>451</v>
      </c>
      <c r="B181" s="219"/>
      <c r="C181" s="181"/>
      <c r="D181" s="181"/>
      <c r="E181" s="181"/>
      <c r="F181" s="181"/>
      <c r="G181" s="181"/>
      <c r="H181" s="336"/>
      <c r="I181" s="181"/>
      <c r="J181" s="249"/>
      <c r="K181" s="59"/>
      <c r="L181" s="54"/>
      <c r="M181" s="149"/>
      <c r="N181" s="54"/>
    </row>
    <row r="182" spans="1:14" s="49" customFormat="1" ht="12.75">
      <c r="A182" s="139" t="s">
        <v>452</v>
      </c>
      <c r="B182" s="139"/>
      <c r="C182" s="187"/>
      <c r="D182" s="187"/>
      <c r="E182" s="187"/>
      <c r="F182" s="187"/>
      <c r="G182" s="187"/>
      <c r="H182" s="337"/>
      <c r="I182" s="181"/>
      <c r="J182" s="249"/>
      <c r="K182" s="59"/>
      <c r="L182" s="54"/>
      <c r="M182" s="149"/>
      <c r="N182" s="54"/>
    </row>
    <row r="183" spans="1:14" s="49" customFormat="1" ht="12.75">
      <c r="A183" s="381"/>
      <c r="B183" s="381"/>
      <c r="C183" s="59"/>
      <c r="D183" s="139"/>
      <c r="E183" s="249"/>
      <c r="F183" s="249"/>
      <c r="G183" s="249"/>
      <c r="H183" s="249"/>
      <c r="I183" s="200"/>
      <c r="J183" s="200"/>
      <c r="K183" s="59"/>
      <c r="L183" s="54"/>
      <c r="M183" s="149"/>
      <c r="N183" s="54"/>
    </row>
    <row r="184" spans="1:14" s="49" customFormat="1" ht="12.75">
      <c r="A184" s="202" t="s">
        <v>453</v>
      </c>
      <c r="B184" s="202"/>
      <c r="C184" s="203"/>
      <c r="D184" s="179"/>
      <c r="E184" s="226">
        <v>39876</v>
      </c>
      <c r="F184" s="204"/>
      <c r="G184" s="204"/>
      <c r="H184" s="356"/>
      <c r="I184" s="200"/>
      <c r="J184" s="200"/>
      <c r="K184" s="59"/>
      <c r="L184" s="54"/>
      <c r="M184" s="149"/>
      <c r="N184" s="54"/>
    </row>
    <row r="185" spans="1:14" s="49" customFormat="1" ht="12.75">
      <c r="A185" s="418" t="s">
        <v>619</v>
      </c>
      <c r="B185" s="418"/>
      <c r="C185" s="418"/>
      <c r="D185" s="418"/>
      <c r="E185" s="418"/>
      <c r="F185" s="418"/>
      <c r="G185" s="410"/>
      <c r="H185" s="420"/>
      <c r="I185" s="410"/>
      <c r="J185" s="418"/>
      <c r="K185" s="59"/>
      <c r="L185" s="54"/>
      <c r="M185" s="149"/>
      <c r="N185" s="54"/>
    </row>
    <row r="186" spans="1:14" s="49" customFormat="1" ht="12.75">
      <c r="A186" s="418" t="s">
        <v>620</v>
      </c>
      <c r="B186" s="418"/>
      <c r="C186" s="418"/>
      <c r="D186" s="418"/>
      <c r="E186" s="418"/>
      <c r="F186" s="418"/>
      <c r="G186" s="410"/>
      <c r="H186" s="420"/>
      <c r="I186" s="410"/>
      <c r="J186" s="418"/>
      <c r="K186" s="59"/>
      <c r="L186" s="54"/>
      <c r="M186" s="149"/>
      <c r="N186" s="54"/>
    </row>
    <row r="187" spans="1:14" s="49" customFormat="1" ht="12.75">
      <c r="A187" s="66" t="s">
        <v>621</v>
      </c>
      <c r="B187" s="66"/>
      <c r="C187" s="410"/>
      <c r="D187" s="410"/>
      <c r="E187" s="410"/>
      <c r="F187" s="410"/>
      <c r="G187" s="410"/>
      <c r="H187" s="420"/>
      <c r="I187" s="410"/>
      <c r="J187" s="250"/>
      <c r="K187" s="59"/>
      <c r="L187" s="54"/>
      <c r="M187" s="149"/>
      <c r="N187" s="54"/>
    </row>
    <row r="188" spans="1:14" s="49" customFormat="1" ht="12.75">
      <c r="A188" s="159"/>
      <c r="B188" s="66"/>
      <c r="C188" s="410"/>
      <c r="D188" s="410"/>
      <c r="E188" s="410"/>
      <c r="F188" s="410"/>
      <c r="G188" s="411"/>
      <c r="H188" s="421"/>
      <c r="I188" s="410"/>
      <c r="J188" s="250"/>
      <c r="K188" s="59"/>
      <c r="L188" s="54"/>
      <c r="M188" s="149"/>
      <c r="N188" s="54"/>
    </row>
    <row r="189" spans="1:14" s="49" customFormat="1" ht="12.75">
      <c r="A189" s="190" t="s">
        <v>454</v>
      </c>
      <c r="B189" s="491">
        <v>7777.36</v>
      </c>
      <c r="C189" s="416"/>
      <c r="D189" s="438"/>
      <c r="E189" s="438"/>
      <c r="F189" s="438"/>
      <c r="G189" s="200"/>
      <c r="H189" s="59"/>
      <c r="I189" s="200"/>
      <c r="J189" s="249"/>
      <c r="K189" s="59"/>
      <c r="L189" s="54"/>
      <c r="M189" s="149"/>
      <c r="N189" s="54"/>
    </row>
    <row r="190" spans="1:17" s="49" customFormat="1" ht="12.75">
      <c r="A190" s="190" t="s">
        <v>455</v>
      </c>
      <c r="B190" s="485">
        <v>4647.02</v>
      </c>
      <c r="C190" s="145"/>
      <c r="D190" s="200"/>
      <c r="E190" s="200"/>
      <c r="F190" s="200"/>
      <c r="G190" s="200"/>
      <c r="H190" s="59"/>
      <c r="I190" s="200"/>
      <c r="J190" s="242"/>
      <c r="K190" s="59"/>
      <c r="L190" s="54"/>
      <c r="M190" s="241"/>
      <c r="N190" s="242"/>
      <c r="O190"/>
      <c r="P190"/>
      <c r="Q190"/>
    </row>
    <row r="191" spans="1:17" s="49" customFormat="1" ht="12.75">
      <c r="A191" s="190" t="s">
        <v>456</v>
      </c>
      <c r="B191" s="485">
        <v>4474116</v>
      </c>
      <c r="C191" s="145"/>
      <c r="D191" s="200"/>
      <c r="E191" s="200"/>
      <c r="F191" s="200"/>
      <c r="G191" s="200"/>
      <c r="H191" s="59"/>
      <c r="I191" s="200"/>
      <c r="J191" s="56"/>
      <c r="K191" s="59"/>
      <c r="L191" s="54"/>
      <c r="M191" s="241"/>
      <c r="N191" s="242"/>
      <c r="O191"/>
      <c r="P191"/>
      <c r="Q191"/>
    </row>
    <row r="192" spans="1:17" s="49" customFormat="1" ht="12.75">
      <c r="A192" s="191" t="s">
        <v>457</v>
      </c>
      <c r="B192" s="486">
        <v>2567773</v>
      </c>
      <c r="C192" s="139"/>
      <c r="D192" s="458"/>
      <c r="E192" s="210"/>
      <c r="F192" s="210"/>
      <c r="G192" s="210"/>
      <c r="H192" s="59"/>
      <c r="I192" s="200"/>
      <c r="J192" s="56"/>
      <c r="K192" s="59"/>
      <c r="L192" s="54"/>
      <c r="M192" s="241"/>
      <c r="N192" s="242"/>
      <c r="O192"/>
      <c r="P192"/>
      <c r="Q192"/>
    </row>
    <row r="193" spans="1:15" s="49" customFormat="1" ht="12.75">
      <c r="A193" s="571"/>
      <c r="B193" s="59"/>
      <c r="C193" s="162"/>
      <c r="D193" s="162"/>
      <c r="E193" s="162"/>
      <c r="F193" s="162"/>
      <c r="G193" s="461"/>
      <c r="H193" s="59"/>
      <c r="I193" s="54"/>
      <c r="J193" s="242"/>
      <c r="K193" s="59"/>
      <c r="L193" s="54"/>
      <c r="M193"/>
      <c r="N193"/>
      <c r="O193"/>
    </row>
    <row r="194" spans="1:17" s="49" customFormat="1" ht="12.75">
      <c r="A194" s="211" t="s">
        <v>418</v>
      </c>
      <c r="B194" s="212" t="s">
        <v>458</v>
      </c>
      <c r="C194" s="212" t="s">
        <v>419</v>
      </c>
      <c r="D194" s="212" t="s">
        <v>420</v>
      </c>
      <c r="E194" s="212" t="s">
        <v>421</v>
      </c>
      <c r="F194" s="212" t="s">
        <v>422</v>
      </c>
      <c r="G194" s="348" t="s">
        <v>459</v>
      </c>
      <c r="H194" s="59"/>
      <c r="I194" s="53"/>
      <c r="J194" s="59"/>
      <c r="K194" s="59"/>
      <c r="L194" s="54"/>
      <c r="M194" s="241"/>
      <c r="N194" s="242"/>
      <c r="O194"/>
      <c r="P194"/>
      <c r="Q194"/>
    </row>
    <row r="195" spans="1:17" s="49" customFormat="1" ht="12.75">
      <c r="A195" s="205"/>
      <c r="B195" s="145"/>
      <c r="C195" s="145"/>
      <c r="D195" s="145"/>
      <c r="E195" s="145"/>
      <c r="F195" s="145"/>
      <c r="G195" s="291"/>
      <c r="H195" s="59"/>
      <c r="I195" s="53"/>
      <c r="J195" s="59"/>
      <c r="K195" s="59"/>
      <c r="L195" s="54"/>
      <c r="M195" s="241"/>
      <c r="N195" s="242"/>
      <c r="O195"/>
      <c r="P195"/>
      <c r="Q195"/>
    </row>
    <row r="196" spans="1:17" s="49" customFormat="1" ht="12.75">
      <c r="A196" s="172" t="s">
        <v>460</v>
      </c>
      <c r="B196" s="148">
        <v>2622.4</v>
      </c>
      <c r="C196" s="148">
        <v>2611.95</v>
      </c>
      <c r="D196" s="148">
        <v>2655.7</v>
      </c>
      <c r="E196" s="148">
        <v>2611.95</v>
      </c>
      <c r="F196" s="148">
        <v>2645.2</v>
      </c>
      <c r="G196" s="340">
        <v>22.8</v>
      </c>
      <c r="H196" s="59"/>
      <c r="I196" s="157"/>
      <c r="J196" s="242"/>
      <c r="K196" s="59"/>
      <c r="L196" s="54"/>
      <c r="M196" s="241"/>
      <c r="N196" s="242"/>
      <c r="O196"/>
      <c r="P196"/>
      <c r="Q196"/>
    </row>
    <row r="197" spans="1:17" s="49" customFormat="1" ht="12.75">
      <c r="A197" s="172" t="s">
        <v>461</v>
      </c>
      <c r="B197" s="148">
        <v>2002</v>
      </c>
      <c r="C197" s="148">
        <v>2004.45</v>
      </c>
      <c r="D197" s="148">
        <v>2041.4</v>
      </c>
      <c r="E197" s="148">
        <v>1998.2</v>
      </c>
      <c r="F197" s="148">
        <v>2029</v>
      </c>
      <c r="G197" s="340">
        <v>27</v>
      </c>
      <c r="H197" s="59"/>
      <c r="I197" s="175"/>
      <c r="J197" s="145"/>
      <c r="K197" s="59"/>
      <c r="L197" s="54"/>
      <c r="M197" s="241"/>
      <c r="N197" s="242"/>
      <c r="O197"/>
      <c r="P197"/>
      <c r="Q197"/>
    </row>
    <row r="198" spans="1:17" s="49" customFormat="1" ht="12.75">
      <c r="A198" s="172" t="s">
        <v>462</v>
      </c>
      <c r="B198" s="148">
        <v>3788.85</v>
      </c>
      <c r="C198" s="148">
        <v>3792.1</v>
      </c>
      <c r="D198" s="148">
        <v>3827.95</v>
      </c>
      <c r="E198" s="148">
        <v>3766.05</v>
      </c>
      <c r="F198" s="148">
        <v>3786.6</v>
      </c>
      <c r="G198" s="340">
        <v>-2.25</v>
      </c>
      <c r="H198" s="59"/>
      <c r="I198" s="172"/>
      <c r="J198" s="54"/>
      <c r="K198" s="59"/>
      <c r="L198" s="54"/>
      <c r="M198" s="241"/>
      <c r="N198" s="242"/>
      <c r="O198"/>
      <c r="P198"/>
      <c r="Q198"/>
    </row>
    <row r="199" spans="1:17" s="49" customFormat="1" ht="12.75">
      <c r="A199" s="172" t="s">
        <v>463</v>
      </c>
      <c r="B199" s="148">
        <v>1751.1</v>
      </c>
      <c r="C199" s="148">
        <v>1740.45</v>
      </c>
      <c r="D199" s="148">
        <v>1777.55</v>
      </c>
      <c r="E199" s="148">
        <v>1740.45</v>
      </c>
      <c r="F199" s="148">
        <v>1769</v>
      </c>
      <c r="G199" s="340">
        <v>17.9</v>
      </c>
      <c r="H199" s="59"/>
      <c r="I199" s="175"/>
      <c r="J199" s="145"/>
      <c r="K199" s="54"/>
      <c r="L199" s="54"/>
      <c r="M199" s="241"/>
      <c r="N199" s="242"/>
      <c r="O199"/>
      <c r="P199"/>
      <c r="Q199"/>
    </row>
    <row r="200" spans="1:17" s="49" customFormat="1" ht="12.75">
      <c r="A200" s="172" t="s">
        <v>464</v>
      </c>
      <c r="B200" s="148">
        <v>3636.85</v>
      </c>
      <c r="C200" s="148">
        <v>3671.2</v>
      </c>
      <c r="D200" s="148">
        <v>3689.45</v>
      </c>
      <c r="E200" s="148">
        <v>3576.55</v>
      </c>
      <c r="F200" s="148">
        <v>3586.9</v>
      </c>
      <c r="G200" s="340">
        <v>-49.95</v>
      </c>
      <c r="H200" s="59"/>
      <c r="I200" s="172"/>
      <c r="J200" s="145"/>
      <c r="K200" s="54"/>
      <c r="L200" s="54"/>
      <c r="M200" s="241"/>
      <c r="N200" s="242"/>
      <c r="O200"/>
      <c r="P200"/>
      <c r="Q200"/>
    </row>
    <row r="201" spans="1:17" s="49" customFormat="1" ht="12.75">
      <c r="A201" s="172" t="s">
        <v>465</v>
      </c>
      <c r="B201" s="148">
        <v>3055.45</v>
      </c>
      <c r="C201" s="148">
        <v>3079.45</v>
      </c>
      <c r="D201" s="148">
        <v>3083.25</v>
      </c>
      <c r="E201" s="148">
        <v>3047.05</v>
      </c>
      <c r="F201" s="148">
        <v>3050.95</v>
      </c>
      <c r="G201" s="340">
        <v>-4.5</v>
      </c>
      <c r="H201" s="59"/>
      <c r="I201" s="175"/>
      <c r="J201" s="54"/>
      <c r="M201" s="241"/>
      <c r="N201" s="242"/>
      <c r="O201"/>
      <c r="P201"/>
      <c r="Q201"/>
    </row>
    <row r="202" spans="1:17" s="49" customFormat="1" ht="12.75">
      <c r="A202" s="172" t="s">
        <v>466</v>
      </c>
      <c r="B202" s="157">
        <v>2016.3</v>
      </c>
      <c r="C202" s="157">
        <v>2026.55</v>
      </c>
      <c r="D202" s="157">
        <v>2035.8</v>
      </c>
      <c r="E202" s="157">
        <v>2010.6</v>
      </c>
      <c r="F202" s="157">
        <v>2027.4</v>
      </c>
      <c r="G202" s="341">
        <v>11.1</v>
      </c>
      <c r="H202" s="59"/>
      <c r="I202" s="172"/>
      <c r="J202" s="59"/>
      <c r="M202" s="241"/>
      <c r="N202" s="242"/>
      <c r="O202"/>
      <c r="P202"/>
      <c r="Q202"/>
    </row>
    <row r="203" spans="1:17" s="49" customFormat="1" ht="12.75">
      <c r="A203" s="172" t="s">
        <v>467</v>
      </c>
      <c r="B203" s="157">
        <v>2461.5</v>
      </c>
      <c r="C203" s="157">
        <v>2470.95</v>
      </c>
      <c r="D203" s="157">
        <v>2489.85</v>
      </c>
      <c r="E203" s="157">
        <v>2453.45</v>
      </c>
      <c r="F203" s="157">
        <v>2479.95</v>
      </c>
      <c r="G203" s="341">
        <v>18.45</v>
      </c>
      <c r="H203" s="59"/>
      <c r="I203" s="172"/>
      <c r="J203" s="59"/>
      <c r="K203" s="59"/>
      <c r="L203" s="54"/>
      <c r="M203" s="241"/>
      <c r="N203" s="242"/>
      <c r="O203"/>
      <c r="P203"/>
      <c r="Q203"/>
    </row>
    <row r="204" spans="1:17" s="49" customFormat="1" ht="12" customHeight="1">
      <c r="A204" s="172" t="s">
        <v>468</v>
      </c>
      <c r="B204" s="157">
        <v>1042.35</v>
      </c>
      <c r="C204" s="157">
        <v>1041.85</v>
      </c>
      <c r="D204" s="157">
        <v>1052.25</v>
      </c>
      <c r="E204" s="157">
        <v>1036.5</v>
      </c>
      <c r="F204" s="157">
        <v>1038.85</v>
      </c>
      <c r="G204" s="341">
        <v>-3.5</v>
      </c>
      <c r="H204" s="59"/>
      <c r="I204" s="172"/>
      <c r="J204" s="59"/>
      <c r="K204" s="59"/>
      <c r="L204" s="145"/>
      <c r="M204" s="251"/>
      <c r="N204" s="59"/>
      <c r="O204"/>
      <c r="P204"/>
      <c r="Q204"/>
    </row>
    <row r="205" spans="1:17" s="49" customFormat="1" ht="12.75">
      <c r="A205" s="572" t="s">
        <v>501</v>
      </c>
      <c r="B205" s="160">
        <v>44.44</v>
      </c>
      <c r="C205" s="160">
        <v>44.44</v>
      </c>
      <c r="D205" s="160">
        <v>44.44</v>
      </c>
      <c r="E205" s="160">
        <v>42.45</v>
      </c>
      <c r="F205" s="160">
        <v>42.77</v>
      </c>
      <c r="G205" s="342">
        <v>-1.67</v>
      </c>
      <c r="H205" s="59"/>
      <c r="I205" s="172"/>
      <c r="J205" s="59"/>
      <c r="K205" s="59"/>
      <c r="L205" s="145"/>
      <c r="M205" s="251"/>
      <c r="N205" s="59"/>
      <c r="O205"/>
      <c r="P205"/>
      <c r="Q205"/>
    </row>
    <row r="206" spans="1:17" s="49" customFormat="1" ht="12.75">
      <c r="A206" s="98" t="s">
        <v>469</v>
      </c>
      <c r="B206" s="145"/>
      <c r="C206" s="145"/>
      <c r="D206" s="145"/>
      <c r="E206" s="145"/>
      <c r="F206" s="145"/>
      <c r="G206" s="145"/>
      <c r="H206" s="145"/>
      <c r="I206" s="145"/>
      <c r="J206" s="59"/>
      <c r="K206" s="59"/>
      <c r="L206" s="145"/>
      <c r="M206" s="251"/>
      <c r="N206" s="59"/>
      <c r="O206"/>
      <c r="P206"/>
      <c r="Q206"/>
    </row>
    <row r="207" spans="1:17" s="49" customFormat="1" ht="12.75">
      <c r="A207" s="59"/>
      <c r="B207" s="98"/>
      <c r="C207" s="163"/>
      <c r="D207" s="163"/>
      <c r="E207" s="139"/>
      <c r="F207" s="139"/>
      <c r="G207" s="210"/>
      <c r="H207" s="163"/>
      <c r="I207" s="138"/>
      <c r="J207" s="54"/>
      <c r="K207" s="200"/>
      <c r="L207" s="145"/>
      <c r="M207" s="251"/>
      <c r="N207" s="59"/>
      <c r="O207"/>
      <c r="P207"/>
      <c r="Q207"/>
    </row>
    <row r="208" spans="1:17" s="49" customFormat="1" ht="12.75">
      <c r="A208" s="194" t="s">
        <v>470</v>
      </c>
      <c r="B208" s="46"/>
      <c r="C208" s="207"/>
      <c r="D208" s="179"/>
      <c r="E208" s="226">
        <v>39876</v>
      </c>
      <c r="F208" s="204"/>
      <c r="G208" s="204"/>
      <c r="H208" s="204"/>
      <c r="I208" s="356"/>
      <c r="K208" s="66"/>
      <c r="L208" s="145"/>
      <c r="M208" s="251"/>
      <c r="N208" s="59"/>
      <c r="O208"/>
      <c r="P208"/>
      <c r="Q208"/>
    </row>
    <row r="209" spans="1:17" s="49" customFormat="1" ht="12.75">
      <c r="A209" s="137"/>
      <c r="B209" s="137"/>
      <c r="C209" s="163"/>
      <c r="D209" s="163"/>
      <c r="E209" s="163"/>
      <c r="F209" s="163"/>
      <c r="G209" s="163"/>
      <c r="H209" s="163"/>
      <c r="I209" s="344"/>
      <c r="K209" s="59"/>
      <c r="L209" s="145"/>
      <c r="M209" s="251"/>
      <c r="N209" s="59"/>
      <c r="O209"/>
      <c r="P209"/>
      <c r="Q209"/>
    </row>
    <row r="210" spans="1:17" s="49" customFormat="1" ht="12.75">
      <c r="A210" s="26" t="s">
        <v>284</v>
      </c>
      <c r="B210" s="56" t="s">
        <v>471</v>
      </c>
      <c r="C210" s="246" t="s">
        <v>472</v>
      </c>
      <c r="D210" s="56" t="s">
        <v>473</v>
      </c>
      <c r="E210" s="59"/>
      <c r="F210" s="247" t="s">
        <v>474</v>
      </c>
      <c r="G210" s="56" t="s">
        <v>471</v>
      </c>
      <c r="H210" s="56" t="s">
        <v>475</v>
      </c>
      <c r="I210" s="283" t="s">
        <v>476</v>
      </c>
      <c r="J210" s="59"/>
      <c r="K210" s="59"/>
      <c r="L210" s="145"/>
      <c r="M210" s="251"/>
      <c r="N210" s="59"/>
      <c r="O210"/>
      <c r="P210"/>
      <c r="Q210"/>
    </row>
    <row r="211" spans="1:16" s="49" customFormat="1" ht="12.75">
      <c r="A211" s="59"/>
      <c r="B211" s="149" t="s">
        <v>477</v>
      </c>
      <c r="C211" s="64" t="s">
        <v>227</v>
      </c>
      <c r="D211" s="149" t="s">
        <v>477</v>
      </c>
      <c r="E211" s="53"/>
      <c r="F211" s="59"/>
      <c r="G211" s="248" t="s">
        <v>478</v>
      </c>
      <c r="H211" s="248" t="s">
        <v>479</v>
      </c>
      <c r="I211" s="343" t="s">
        <v>478</v>
      </c>
      <c r="J211" s="59"/>
      <c r="K211" s="59"/>
      <c r="L211" s="251"/>
      <c r="M211" s="59"/>
      <c r="N211"/>
      <c r="O211"/>
      <c r="P211"/>
    </row>
    <row r="212" spans="1:16" s="49" customFormat="1" ht="12.75">
      <c r="A212" s="242"/>
      <c r="B212" s="53"/>
      <c r="C212" s="162" t="s">
        <v>480</v>
      </c>
      <c r="D212" s="53"/>
      <c r="E212" s="136"/>
      <c r="F212" s="139"/>
      <c r="G212" s="163"/>
      <c r="H212" s="159"/>
      <c r="I212" s="344"/>
      <c r="J212" s="59"/>
      <c r="K212" s="59"/>
      <c r="L212" s="251"/>
      <c r="M212" s="59"/>
      <c r="N212"/>
      <c r="O212"/>
      <c r="P212"/>
    </row>
    <row r="213" spans="1:16" s="49" customFormat="1" ht="12.75">
      <c r="A213" s="203" t="s">
        <v>53</v>
      </c>
      <c r="B213" s="166">
        <v>2</v>
      </c>
      <c r="C213" s="166">
        <v>3</v>
      </c>
      <c r="D213" s="166">
        <v>4</v>
      </c>
      <c r="E213" s="146"/>
      <c r="F213" s="166">
        <v>5</v>
      </c>
      <c r="G213" s="142">
        <v>6</v>
      </c>
      <c r="H213" s="142">
        <v>7</v>
      </c>
      <c r="I213" s="334">
        <v>8</v>
      </c>
      <c r="J213" s="59"/>
      <c r="K213" s="59"/>
      <c r="L213" s="251"/>
      <c r="M213" s="59"/>
      <c r="N213"/>
      <c r="O213"/>
      <c r="P213"/>
    </row>
    <row r="214" spans="1:16" s="49" customFormat="1" ht="12.75">
      <c r="A214" s="242"/>
      <c r="B214" s="162"/>
      <c r="C214" s="162"/>
      <c r="D214" s="162"/>
      <c r="E214" s="66"/>
      <c r="F214" s="162"/>
      <c r="G214" s="162"/>
      <c r="H214" s="66"/>
      <c r="I214" s="349"/>
      <c r="J214" s="59"/>
      <c r="K214" s="59"/>
      <c r="L214" s="251"/>
      <c r="M214" s="59"/>
      <c r="N214"/>
      <c r="O214"/>
      <c r="P214"/>
    </row>
    <row r="215" spans="1:16" s="49" customFormat="1" ht="12.75">
      <c r="A215" s="233" t="s">
        <v>481</v>
      </c>
      <c r="B215" s="53"/>
      <c r="C215" s="52">
        <v>4</v>
      </c>
      <c r="D215" s="52">
        <v>1</v>
      </c>
      <c r="E215" s="236"/>
      <c r="F215" s="164" t="s">
        <v>291</v>
      </c>
      <c r="G215" s="52"/>
      <c r="H215" s="52">
        <v>1157571</v>
      </c>
      <c r="I215" s="284">
        <v>343.51</v>
      </c>
      <c r="J215" s="59"/>
      <c r="K215" s="59"/>
      <c r="L215" s="251"/>
      <c r="M215" s="59"/>
      <c r="N215"/>
      <c r="O215"/>
      <c r="P215"/>
    </row>
    <row r="216" spans="1:16" s="49" customFormat="1" ht="12.75">
      <c r="A216" s="66" t="s">
        <v>292</v>
      </c>
      <c r="B216" s="66"/>
      <c r="C216" s="52"/>
      <c r="D216" s="52"/>
      <c r="E216" s="164"/>
      <c r="F216" s="164" t="s">
        <v>292</v>
      </c>
      <c r="G216" s="52"/>
      <c r="H216" s="52">
        <v>1103052</v>
      </c>
      <c r="I216" s="284">
        <v>8879.24</v>
      </c>
      <c r="J216" s="59"/>
      <c r="K216" s="59"/>
      <c r="L216" s="251"/>
      <c r="M216" s="59"/>
      <c r="N216"/>
      <c r="O216"/>
      <c r="P216"/>
    </row>
    <row r="217" spans="1:16" s="49" customFormat="1" ht="12.75">
      <c r="A217" s="233" t="s">
        <v>482</v>
      </c>
      <c r="B217" s="53"/>
      <c r="C217" s="52"/>
      <c r="D217" s="52"/>
      <c r="E217" s="164"/>
      <c r="F217" s="164" t="s">
        <v>289</v>
      </c>
      <c r="G217" s="113">
        <f>G218+G219</f>
        <v>632</v>
      </c>
      <c r="H217" s="113">
        <f>H218+H219</f>
        <v>1691393.13</v>
      </c>
      <c r="I217" s="345">
        <f>I218+I219</f>
        <v>750</v>
      </c>
      <c r="J217" s="59"/>
      <c r="K217" s="59"/>
      <c r="L217" s="251"/>
      <c r="M217" s="59"/>
      <c r="N217"/>
      <c r="O217"/>
      <c r="P217"/>
    </row>
    <row r="218" spans="1:17" s="49" customFormat="1" ht="12.75">
      <c r="A218" s="66" t="s">
        <v>483</v>
      </c>
      <c r="B218" s="66"/>
      <c r="C218" s="52"/>
      <c r="D218" s="52"/>
      <c r="E218" s="164"/>
      <c r="F218" s="164" t="s">
        <v>484</v>
      </c>
      <c r="G218" s="52">
        <v>280</v>
      </c>
      <c r="H218" s="52">
        <v>783478.05</v>
      </c>
      <c r="I218" s="284">
        <v>320</v>
      </c>
      <c r="J218" s="59"/>
      <c r="K218" s="59"/>
      <c r="L218" s="145"/>
      <c r="M218" s="251"/>
      <c r="N218" s="59"/>
      <c r="O218"/>
      <c r="P218"/>
      <c r="Q218"/>
    </row>
    <row r="219" spans="1:17" s="49" customFormat="1" ht="12.75">
      <c r="A219" s="66" t="s">
        <v>485</v>
      </c>
      <c r="B219" s="53"/>
      <c r="C219" s="52"/>
      <c r="D219" s="52"/>
      <c r="E219" s="164"/>
      <c r="F219" s="164" t="s">
        <v>486</v>
      </c>
      <c r="G219" s="52">
        <v>352</v>
      </c>
      <c r="H219" s="52">
        <v>907915.08</v>
      </c>
      <c r="I219" s="284">
        <v>430</v>
      </c>
      <c r="J219" s="59"/>
      <c r="K219" s="59"/>
      <c r="L219" s="145"/>
      <c r="M219" s="251"/>
      <c r="N219" s="59"/>
      <c r="O219"/>
      <c r="P219"/>
      <c r="Q219"/>
    </row>
    <row r="220" spans="1:17" s="49" customFormat="1" ht="12.75">
      <c r="A220" s="66" t="s">
        <v>290</v>
      </c>
      <c r="B220" s="66"/>
      <c r="C220" s="164"/>
      <c r="D220" s="164"/>
      <c r="E220" s="164"/>
      <c r="F220" s="164" t="s">
        <v>290</v>
      </c>
      <c r="G220" s="113">
        <v>585</v>
      </c>
      <c r="H220" s="113">
        <v>110426.23</v>
      </c>
      <c r="I220" s="345">
        <v>1403</v>
      </c>
      <c r="J220" s="59"/>
      <c r="K220" s="59"/>
      <c r="L220" s="145"/>
      <c r="M220" s="251"/>
      <c r="N220" s="59"/>
      <c r="O220"/>
      <c r="P220"/>
      <c r="Q220"/>
    </row>
    <row r="221" spans="1:17" s="49" customFormat="1" ht="12.75">
      <c r="A221" s="66" t="s">
        <v>483</v>
      </c>
      <c r="B221" s="66"/>
      <c r="C221" s="164"/>
      <c r="D221" s="164"/>
      <c r="E221" s="164"/>
      <c r="F221" s="164"/>
      <c r="G221" s="52"/>
      <c r="H221" s="52"/>
      <c r="I221" s="284"/>
      <c r="J221" s="59"/>
      <c r="K221" s="59"/>
      <c r="L221" s="145"/>
      <c r="M221" s="251"/>
      <c r="N221" s="59"/>
      <c r="O221"/>
      <c r="P221"/>
      <c r="Q221"/>
    </row>
    <row r="222" spans="1:17" s="49" customFormat="1" ht="12.75">
      <c r="A222" s="66" t="s">
        <v>485</v>
      </c>
      <c r="B222" s="66"/>
      <c r="C222" s="164"/>
      <c r="D222" s="164"/>
      <c r="E222" s="164"/>
      <c r="F222" s="164"/>
      <c r="G222" s="52"/>
      <c r="H222" s="52"/>
      <c r="I222" s="284"/>
      <c r="J222" s="59"/>
      <c r="K222" s="59"/>
      <c r="L222" s="145"/>
      <c r="M222" s="251"/>
      <c r="N222" s="59"/>
      <c r="O222"/>
      <c r="P222"/>
      <c r="Q222"/>
    </row>
    <row r="223" spans="1:17" s="49" customFormat="1" ht="12.75">
      <c r="A223" s="139"/>
      <c r="B223" s="139"/>
      <c r="C223" s="183"/>
      <c r="D223" s="159"/>
      <c r="E223" s="159"/>
      <c r="F223" s="159"/>
      <c r="G223" s="159"/>
      <c r="H223" s="136"/>
      <c r="I223" s="346"/>
      <c r="J223" s="53"/>
      <c r="K223" s="59"/>
      <c r="L223" s="145"/>
      <c r="M223" s="251"/>
      <c r="N223" s="59"/>
      <c r="O223"/>
      <c r="P223"/>
      <c r="Q223"/>
    </row>
    <row r="224" spans="1:17" s="49" customFormat="1" ht="12.75">
      <c r="A224" s="59"/>
      <c r="B224" s="59"/>
      <c r="C224" s="164"/>
      <c r="D224" s="164"/>
      <c r="E224" s="164"/>
      <c r="F224" s="164"/>
      <c r="G224" s="164"/>
      <c r="H224" s="52"/>
      <c r="I224" s="52"/>
      <c r="J224" s="52"/>
      <c r="K224" s="59"/>
      <c r="L224" s="145"/>
      <c r="M224" s="251"/>
      <c r="N224" s="59"/>
      <c r="O224"/>
      <c r="P224"/>
      <c r="Q224"/>
    </row>
    <row r="225" spans="1:17" s="49" customFormat="1" ht="12.75">
      <c r="A225" s="194" t="s">
        <v>417</v>
      </c>
      <c r="B225" s="194"/>
      <c r="C225" s="207"/>
      <c r="D225" s="179"/>
      <c r="E225" s="226">
        <v>39877</v>
      </c>
      <c r="F225" s="213"/>
      <c r="G225" s="207"/>
      <c r="H225" s="355"/>
      <c r="I225" s="201"/>
      <c r="J225" s="59"/>
      <c r="K225" s="59"/>
      <c r="L225" s="145"/>
      <c r="M225" s="251"/>
      <c r="N225" s="59"/>
      <c r="O225"/>
      <c r="P225"/>
      <c r="Q225"/>
    </row>
    <row r="226" spans="1:17" s="49" customFormat="1" ht="12.75">
      <c r="A226" s="137"/>
      <c r="B226" s="137"/>
      <c r="C226" s="163"/>
      <c r="D226" s="163"/>
      <c r="E226" s="163"/>
      <c r="F226" s="163"/>
      <c r="G226" s="163"/>
      <c r="H226" s="483"/>
      <c r="I226" s="573"/>
      <c r="J226" s="242"/>
      <c r="K226" s="59"/>
      <c r="L226" s="145"/>
      <c r="M226" s="251"/>
      <c r="N226" s="59"/>
      <c r="O226"/>
      <c r="P226"/>
      <c r="Q226"/>
    </row>
    <row r="227" spans="1:15" s="49" customFormat="1" ht="12.75">
      <c r="A227" s="59" t="s">
        <v>418</v>
      </c>
      <c r="B227" s="56" t="s">
        <v>419</v>
      </c>
      <c r="C227" s="56" t="s">
        <v>420</v>
      </c>
      <c r="D227" s="56" t="s">
        <v>421</v>
      </c>
      <c r="E227" s="56" t="s">
        <v>422</v>
      </c>
      <c r="F227" s="56" t="s">
        <v>423</v>
      </c>
      <c r="G227" s="56" t="s">
        <v>424</v>
      </c>
      <c r="H227" s="341" t="s">
        <v>425</v>
      </c>
      <c r="I227" s="145"/>
      <c r="J227" s="59"/>
      <c r="K227" s="251"/>
      <c r="L227" s="59"/>
      <c r="M227"/>
      <c r="N227"/>
      <c r="O227"/>
    </row>
    <row r="228" spans="1:15" s="49" customFormat="1" ht="12.75">
      <c r="A228" s="139"/>
      <c r="B228" s="136"/>
      <c r="C228" s="136"/>
      <c r="D228" s="136"/>
      <c r="E228" s="136"/>
      <c r="F228" s="136" t="s">
        <v>489</v>
      </c>
      <c r="G228" s="136"/>
      <c r="H228" s="342"/>
      <c r="I228" s="145"/>
      <c r="J228" s="59"/>
      <c r="K228" s="251"/>
      <c r="L228" s="59"/>
      <c r="M228"/>
      <c r="N228"/>
      <c r="O228"/>
    </row>
    <row r="229" spans="1:17" s="49" customFormat="1" ht="12.75">
      <c r="A229" s="203" t="s">
        <v>53</v>
      </c>
      <c r="B229" s="142">
        <v>2</v>
      </c>
      <c r="C229" s="142">
        <v>3</v>
      </c>
      <c r="D229" s="142">
        <v>4</v>
      </c>
      <c r="E229" s="142">
        <v>5</v>
      </c>
      <c r="F229" s="142">
        <v>6</v>
      </c>
      <c r="G229" s="142">
        <v>7</v>
      </c>
      <c r="H229" s="334">
        <v>8</v>
      </c>
      <c r="I229" s="145"/>
      <c r="J229" s="59"/>
      <c r="K229" s="59"/>
      <c r="L229" s="145"/>
      <c r="M229" s="251"/>
      <c r="N229" s="59"/>
      <c r="O229"/>
      <c r="P229"/>
      <c r="Q229"/>
    </row>
    <row r="230" spans="1:17" s="49" customFormat="1" ht="12.75">
      <c r="A230" s="147"/>
      <c r="B230" s="214"/>
      <c r="C230" s="214"/>
      <c r="D230" s="214"/>
      <c r="E230" s="214"/>
      <c r="F230" s="214"/>
      <c r="G230" s="199"/>
      <c r="H230" s="351"/>
      <c r="I230" s="145"/>
      <c r="J230" s="59"/>
      <c r="K230" s="59"/>
      <c r="L230" s="145"/>
      <c r="M230" s="251"/>
      <c r="N230" s="59"/>
      <c r="O230"/>
      <c r="P230"/>
      <c r="Q230"/>
    </row>
    <row r="231" spans="1:17" s="49" customFormat="1" ht="12.75">
      <c r="A231" s="66" t="s">
        <v>426</v>
      </c>
      <c r="B231" s="570">
        <v>8535.03</v>
      </c>
      <c r="C231" s="570">
        <v>8535.03</v>
      </c>
      <c r="D231" s="570">
        <v>8166.97</v>
      </c>
      <c r="E231" s="570">
        <v>8197.92</v>
      </c>
      <c r="F231" s="570">
        <v>8446.49</v>
      </c>
      <c r="G231" s="570">
        <v>-248.57</v>
      </c>
      <c r="H231" s="574">
        <v>-2.94</v>
      </c>
      <c r="I231" s="145"/>
      <c r="J231" s="201"/>
      <c r="K231" s="59"/>
      <c r="L231" s="145"/>
      <c r="M231" s="251"/>
      <c r="N231" s="59"/>
      <c r="O231"/>
      <c r="P231"/>
      <c r="Q231"/>
    </row>
    <row r="232" spans="1:17" s="49" customFormat="1" ht="12.75">
      <c r="A232" s="66" t="s">
        <v>427</v>
      </c>
      <c r="B232" s="570">
        <v>2662.07</v>
      </c>
      <c r="C232" s="570">
        <v>2675.27</v>
      </c>
      <c r="D232" s="570">
        <v>2592.67</v>
      </c>
      <c r="E232" s="570">
        <v>2603.11</v>
      </c>
      <c r="F232" s="570">
        <v>2648.36</v>
      </c>
      <c r="G232" s="570">
        <v>-45.25</v>
      </c>
      <c r="H232" s="574">
        <v>-1.71</v>
      </c>
      <c r="I232" s="145"/>
      <c r="J232" s="201"/>
      <c r="K232" s="59"/>
      <c r="L232" s="145"/>
      <c r="M232" s="251"/>
      <c r="N232" s="59"/>
      <c r="O232"/>
      <c r="P232"/>
      <c r="Q232"/>
    </row>
    <row r="233" spans="1:17" ht="12.75">
      <c r="A233" s="66" t="s">
        <v>428</v>
      </c>
      <c r="B233" s="570">
        <v>2994.63</v>
      </c>
      <c r="C233" s="570">
        <v>3008.44</v>
      </c>
      <c r="D233" s="570">
        <v>2928.51</v>
      </c>
      <c r="E233" s="570">
        <v>2936.01</v>
      </c>
      <c r="F233" s="570">
        <v>2990.17</v>
      </c>
      <c r="G233" s="570">
        <v>-54.16</v>
      </c>
      <c r="H233" s="574">
        <v>-1.81</v>
      </c>
      <c r="I233" s="145"/>
      <c r="J233" s="201"/>
      <c r="K233" s="59"/>
      <c r="L233" s="145"/>
      <c r="M233" s="338"/>
      <c r="N233" s="145"/>
      <c r="O233" s="49"/>
      <c r="P233" s="49"/>
      <c r="Q233" s="49"/>
    </row>
    <row r="234" spans="1:17" ht="13.5" customHeight="1">
      <c r="A234" s="66" t="s">
        <v>429</v>
      </c>
      <c r="B234" s="570">
        <v>4348.94</v>
      </c>
      <c r="C234" s="570">
        <v>4351.24</v>
      </c>
      <c r="D234" s="570">
        <v>4176.74</v>
      </c>
      <c r="E234" s="570">
        <v>4193.49</v>
      </c>
      <c r="F234" s="570">
        <v>4310.97</v>
      </c>
      <c r="G234" s="570">
        <v>-117.48</v>
      </c>
      <c r="H234" s="574">
        <v>-2.73</v>
      </c>
      <c r="I234" s="145"/>
      <c r="J234" s="201"/>
      <c r="K234" s="59"/>
      <c r="L234" s="145"/>
      <c r="M234" s="338"/>
      <c r="N234" s="145"/>
      <c r="O234" s="49"/>
      <c r="P234" s="49"/>
      <c r="Q234" s="49"/>
    </row>
    <row r="235" spans="1:17" ht="12.75">
      <c r="A235" s="66" t="s">
        <v>430</v>
      </c>
      <c r="B235" s="570">
        <v>1006.28</v>
      </c>
      <c r="C235" s="570">
        <v>1007.27</v>
      </c>
      <c r="D235" s="570">
        <v>968.24</v>
      </c>
      <c r="E235" s="570">
        <v>972.15</v>
      </c>
      <c r="F235" s="570">
        <v>998.03</v>
      </c>
      <c r="G235" s="570">
        <v>-25.88</v>
      </c>
      <c r="H235" s="574">
        <v>-2.59</v>
      </c>
      <c r="I235" s="145"/>
      <c r="J235" s="201"/>
      <c r="K235" s="59"/>
      <c r="L235" s="145"/>
      <c r="M235" s="338"/>
      <c r="N235" s="145"/>
      <c r="O235" s="49"/>
      <c r="P235" s="49"/>
      <c r="Q235" s="49"/>
    </row>
    <row r="236" spans="1:17" ht="12.75">
      <c r="A236" s="66" t="s">
        <v>431</v>
      </c>
      <c r="B236" s="570">
        <v>3113.67</v>
      </c>
      <c r="C236" s="570">
        <v>3116.52</v>
      </c>
      <c r="D236" s="570">
        <v>2999.72</v>
      </c>
      <c r="E236" s="570">
        <v>3011.53</v>
      </c>
      <c r="F236" s="570">
        <v>3089.72</v>
      </c>
      <c r="G236" s="570">
        <v>-78.19</v>
      </c>
      <c r="H236" s="574">
        <v>-2.53</v>
      </c>
      <c r="I236" s="145"/>
      <c r="J236" s="201"/>
      <c r="K236" s="59"/>
      <c r="L236" s="145"/>
      <c r="M236" s="251"/>
      <c r="N236" s="59"/>
      <c r="O236"/>
      <c r="P236"/>
      <c r="Q236"/>
    </row>
    <row r="237" spans="1:17" ht="12.75">
      <c r="A237" s="184" t="s">
        <v>432</v>
      </c>
      <c r="B237" s="570"/>
      <c r="C237" s="570"/>
      <c r="D237" s="570"/>
      <c r="E237" s="570"/>
      <c r="F237" s="570"/>
      <c r="G237" s="570"/>
      <c r="H237" s="574"/>
      <c r="I237" s="145"/>
      <c r="J237" s="201"/>
      <c r="K237" s="145"/>
      <c r="L237" s="145"/>
      <c r="M237" s="251"/>
      <c r="N237" s="59"/>
      <c r="O237"/>
      <c r="P237"/>
      <c r="Q237"/>
    </row>
    <row r="238" spans="1:17" ht="12.75">
      <c r="A238" s="66" t="s">
        <v>436</v>
      </c>
      <c r="B238" s="570">
        <v>1485.94</v>
      </c>
      <c r="C238" s="570">
        <v>1494.07</v>
      </c>
      <c r="D238" s="570">
        <v>1470.14</v>
      </c>
      <c r="E238" s="570">
        <v>1482.18</v>
      </c>
      <c r="F238" s="570">
        <v>1474.49</v>
      </c>
      <c r="G238" s="570">
        <v>7.69</v>
      </c>
      <c r="H238" s="574">
        <v>0.52</v>
      </c>
      <c r="I238" s="145"/>
      <c r="J238" s="253"/>
      <c r="K238" s="250"/>
      <c r="L238" s="145"/>
      <c r="M238" s="251"/>
      <c r="N238" s="59"/>
      <c r="O238"/>
      <c r="P238"/>
      <c r="Q238"/>
    </row>
    <row r="239" spans="1:17" ht="12.75">
      <c r="A239" s="66" t="s">
        <v>443</v>
      </c>
      <c r="B239" s="570">
        <v>1396.11</v>
      </c>
      <c r="C239" s="570">
        <v>1401.55</v>
      </c>
      <c r="D239" s="570">
        <v>1333.11</v>
      </c>
      <c r="E239" s="570">
        <v>1358.93</v>
      </c>
      <c r="F239" s="570">
        <v>1370.42</v>
      </c>
      <c r="G239" s="570">
        <v>-11.49</v>
      </c>
      <c r="H239" s="574">
        <v>-0.84</v>
      </c>
      <c r="I239" s="145"/>
      <c r="J239" s="253"/>
      <c r="K239" s="250"/>
      <c r="L239" s="145"/>
      <c r="M239" s="251"/>
      <c r="N239" s="59"/>
      <c r="O239"/>
      <c r="P239"/>
      <c r="Q239"/>
    </row>
    <row r="240" spans="1:11" ht="12.75">
      <c r="A240" s="66" t="s">
        <v>440</v>
      </c>
      <c r="B240" s="570">
        <v>2047.65</v>
      </c>
      <c r="C240" s="570">
        <v>2047.65</v>
      </c>
      <c r="D240" s="570">
        <v>2001.83</v>
      </c>
      <c r="E240" s="570">
        <v>2011.04</v>
      </c>
      <c r="F240" s="570">
        <v>2032.81</v>
      </c>
      <c r="G240" s="570">
        <v>-21.77</v>
      </c>
      <c r="H240" s="574">
        <v>-1.07</v>
      </c>
      <c r="I240" s="145"/>
      <c r="J240" s="253"/>
      <c r="K240" s="250"/>
    </row>
    <row r="241" spans="1:11" ht="12.75">
      <c r="A241" s="66" t="s">
        <v>434</v>
      </c>
      <c r="B241" s="570">
        <v>2670.96</v>
      </c>
      <c r="C241" s="570">
        <v>2673.91</v>
      </c>
      <c r="D241" s="570">
        <v>2609.01</v>
      </c>
      <c r="E241" s="570">
        <v>2613.9</v>
      </c>
      <c r="F241" s="570">
        <v>2642.23</v>
      </c>
      <c r="G241" s="570">
        <v>-28.33</v>
      </c>
      <c r="H241" s="574">
        <v>-1.07</v>
      </c>
      <c r="I241" s="145"/>
      <c r="J241" s="253"/>
      <c r="K241" s="59"/>
    </row>
    <row r="242" spans="1:11" ht="12.75">
      <c r="A242" s="66" t="s">
        <v>441</v>
      </c>
      <c r="B242" s="570">
        <v>1673.92</v>
      </c>
      <c r="C242" s="570">
        <v>1673.92</v>
      </c>
      <c r="D242" s="570">
        <v>1625.22</v>
      </c>
      <c r="E242" s="570">
        <v>1638.81</v>
      </c>
      <c r="F242" s="570">
        <v>1662.22</v>
      </c>
      <c r="G242" s="570">
        <v>-23.41</v>
      </c>
      <c r="H242" s="574">
        <v>-1.41</v>
      </c>
      <c r="I242" s="145"/>
      <c r="J242" s="253"/>
      <c r="K242" s="59"/>
    </row>
    <row r="243" spans="1:11" ht="12.75">
      <c r="A243" s="66" t="s">
        <v>444</v>
      </c>
      <c r="B243" s="570">
        <v>2592.23</v>
      </c>
      <c r="C243" s="570">
        <v>2598.72</v>
      </c>
      <c r="D243" s="570">
        <v>2526.4</v>
      </c>
      <c r="E243" s="570">
        <v>2541.02</v>
      </c>
      <c r="F243" s="570">
        <v>2581.3</v>
      </c>
      <c r="G243" s="570">
        <v>-40.28</v>
      </c>
      <c r="H243" s="574">
        <v>-1.56</v>
      </c>
      <c r="I243" s="145"/>
      <c r="J243" s="253"/>
      <c r="K243" s="59"/>
    </row>
    <row r="244" spans="1:11" ht="12.75">
      <c r="A244" s="66" t="s">
        <v>439</v>
      </c>
      <c r="B244" s="570">
        <v>4607</v>
      </c>
      <c r="C244" s="570">
        <v>4628.47</v>
      </c>
      <c r="D244" s="570">
        <v>4453.22</v>
      </c>
      <c r="E244" s="570">
        <v>4466.25</v>
      </c>
      <c r="F244" s="570">
        <v>4546.95</v>
      </c>
      <c r="G244" s="570">
        <v>-80.7</v>
      </c>
      <c r="H244" s="574">
        <v>-1.77</v>
      </c>
      <c r="I244" s="145"/>
      <c r="J244" s="253"/>
      <c r="K244" s="59"/>
    </row>
    <row r="245" spans="1:11" ht="12.75">
      <c r="A245" s="66" t="s">
        <v>442</v>
      </c>
      <c r="B245" s="570">
        <v>4843.54</v>
      </c>
      <c r="C245" s="570">
        <v>4843.54</v>
      </c>
      <c r="D245" s="570">
        <v>4701.78</v>
      </c>
      <c r="E245" s="570">
        <v>4718.26</v>
      </c>
      <c r="F245" s="570">
        <v>4814.49</v>
      </c>
      <c r="G245" s="570">
        <v>-96.23</v>
      </c>
      <c r="H245" s="574">
        <v>-2</v>
      </c>
      <c r="I245" s="145"/>
      <c r="J245" s="253"/>
      <c r="K245" s="59"/>
    </row>
    <row r="246" spans="1:11" ht="12.75">
      <c r="A246" s="66" t="s">
        <v>147</v>
      </c>
      <c r="B246" s="570">
        <v>5664.93</v>
      </c>
      <c r="C246" s="570">
        <v>5671.52</v>
      </c>
      <c r="D246" s="570">
        <v>5456.47</v>
      </c>
      <c r="E246" s="570">
        <v>5476.75</v>
      </c>
      <c r="F246" s="570">
        <v>5624.87</v>
      </c>
      <c r="G246" s="570">
        <v>-148.12</v>
      </c>
      <c r="H246" s="574">
        <v>-2.63</v>
      </c>
      <c r="I246" s="145"/>
      <c r="J246" s="253"/>
      <c r="K246" s="59"/>
    </row>
    <row r="247" spans="1:10" ht="12.75">
      <c r="A247" s="66" t="s">
        <v>435</v>
      </c>
      <c r="B247" s="570">
        <v>1959.64</v>
      </c>
      <c r="C247" s="570">
        <v>1960.52</v>
      </c>
      <c r="D247" s="570">
        <v>1847.46</v>
      </c>
      <c r="E247" s="570">
        <v>1886.73</v>
      </c>
      <c r="F247" s="570">
        <v>1950.22</v>
      </c>
      <c r="G247" s="570">
        <v>-63.49</v>
      </c>
      <c r="H247" s="574">
        <v>-3.26</v>
      </c>
      <c r="I247" s="145"/>
      <c r="J247" s="253"/>
    </row>
    <row r="248" spans="1:10" ht="12.75">
      <c r="A248" s="66" t="s">
        <v>438</v>
      </c>
      <c r="B248" s="570">
        <v>1682.31</v>
      </c>
      <c r="C248" s="570">
        <v>1682.31</v>
      </c>
      <c r="D248" s="570">
        <v>1610.98</v>
      </c>
      <c r="E248" s="570">
        <v>1615.49</v>
      </c>
      <c r="F248" s="570">
        <v>1669.9</v>
      </c>
      <c r="G248" s="570">
        <v>-54.41</v>
      </c>
      <c r="H248" s="574">
        <v>-3.26</v>
      </c>
      <c r="I248" s="145"/>
      <c r="J248" s="253"/>
    </row>
    <row r="249" spans="1:10" ht="12.75">
      <c r="A249" s="66" t="s">
        <v>433</v>
      </c>
      <c r="B249" s="570">
        <v>5863.64</v>
      </c>
      <c r="C249" s="570">
        <v>5863.99</v>
      </c>
      <c r="D249" s="570">
        <v>5602.31</v>
      </c>
      <c r="E249" s="570">
        <v>5625.26</v>
      </c>
      <c r="F249" s="570">
        <v>5842.25</v>
      </c>
      <c r="G249" s="570">
        <v>-216.99</v>
      </c>
      <c r="H249" s="574">
        <v>-3.71</v>
      </c>
      <c r="I249" s="145"/>
      <c r="J249" s="253"/>
    </row>
    <row r="250" spans="1:11" ht="12.75">
      <c r="A250" s="66" t="s">
        <v>437</v>
      </c>
      <c r="B250" s="570">
        <v>3963.06</v>
      </c>
      <c r="C250" s="570">
        <v>3981.4</v>
      </c>
      <c r="D250" s="570">
        <v>3698.65</v>
      </c>
      <c r="E250" s="570">
        <v>3728.22</v>
      </c>
      <c r="F250" s="570">
        <v>3889.71</v>
      </c>
      <c r="G250" s="570">
        <v>-161.49</v>
      </c>
      <c r="H250" s="574">
        <v>-4.15</v>
      </c>
      <c r="I250" s="145"/>
      <c r="J250" s="253"/>
      <c r="K250" s="59"/>
    </row>
    <row r="251" spans="1:11" ht="12.75">
      <c r="A251" s="184" t="s">
        <v>445</v>
      </c>
      <c r="B251" s="570"/>
      <c r="C251" s="570"/>
      <c r="D251" s="570"/>
      <c r="E251" s="570"/>
      <c r="F251" s="570"/>
      <c r="G251" s="570"/>
      <c r="H251" s="574"/>
      <c r="I251" s="145"/>
      <c r="J251" s="201"/>
      <c r="K251" s="59"/>
    </row>
    <row r="252" spans="1:11" ht="12.75">
      <c r="A252" s="66" t="s">
        <v>446</v>
      </c>
      <c r="B252" s="570">
        <v>1356.8</v>
      </c>
      <c r="C252" s="570">
        <v>1356.8</v>
      </c>
      <c r="D252" s="570">
        <v>1290.02</v>
      </c>
      <c r="E252" s="570">
        <v>1298.57</v>
      </c>
      <c r="F252" s="570">
        <v>1338.46</v>
      </c>
      <c r="G252" s="570">
        <v>-39.89</v>
      </c>
      <c r="H252" s="574">
        <v>-2.98</v>
      </c>
      <c r="I252" s="145"/>
      <c r="J252" s="201"/>
      <c r="K252" s="59"/>
    </row>
    <row r="253" spans="1:11" ht="12.75">
      <c r="A253" s="66" t="s">
        <v>447</v>
      </c>
      <c r="B253" s="570">
        <v>872.91</v>
      </c>
      <c r="C253" s="570">
        <v>873.37</v>
      </c>
      <c r="D253" s="570">
        <v>831.51</v>
      </c>
      <c r="E253" s="570">
        <v>836.99</v>
      </c>
      <c r="F253" s="570">
        <v>860.77</v>
      </c>
      <c r="G253" s="570">
        <v>-23.78</v>
      </c>
      <c r="H253" s="574">
        <v>-2.76</v>
      </c>
      <c r="I253" s="145"/>
      <c r="J253" s="201"/>
      <c r="K253" s="59"/>
    </row>
    <row r="254" spans="1:11" ht="12.75">
      <c r="A254" s="66" t="s">
        <v>448</v>
      </c>
      <c r="B254" s="570">
        <v>325.05</v>
      </c>
      <c r="C254" s="570">
        <v>325.37</v>
      </c>
      <c r="D254" s="570">
        <v>310.27</v>
      </c>
      <c r="E254" s="570">
        <v>312.27</v>
      </c>
      <c r="F254" s="570">
        <v>320.71</v>
      </c>
      <c r="G254" s="570">
        <v>-8.44</v>
      </c>
      <c r="H254" s="574">
        <v>-2.63</v>
      </c>
      <c r="I254" s="145"/>
      <c r="J254" s="252"/>
      <c r="K254" s="59"/>
    </row>
    <row r="255" spans="1:11" ht="12.75">
      <c r="A255" s="145"/>
      <c r="B255" s="145"/>
      <c r="C255" s="169"/>
      <c r="D255" s="169"/>
      <c r="E255" s="169"/>
      <c r="F255" s="169"/>
      <c r="G255" s="169"/>
      <c r="H255" s="353"/>
      <c r="I255" s="157"/>
      <c r="J255" s="242"/>
      <c r="K255" s="59"/>
    </row>
    <row r="256" spans="1:11" ht="12.75">
      <c r="A256" s="215" t="s">
        <v>449</v>
      </c>
      <c r="B256" s="215"/>
      <c r="C256" s="216"/>
      <c r="D256" s="216"/>
      <c r="E256" s="216"/>
      <c r="F256" s="216"/>
      <c r="G256" s="216"/>
      <c r="H256" s="490"/>
      <c r="I256" s="542"/>
      <c r="J256" s="242"/>
      <c r="K256" s="59"/>
    </row>
    <row r="257" spans="1:11" ht="12.75">
      <c r="A257" s="59" t="s">
        <v>450</v>
      </c>
      <c r="B257" s="59"/>
      <c r="C257" s="218"/>
      <c r="D257" s="218"/>
      <c r="E257" s="218"/>
      <c r="F257" s="218"/>
      <c r="G257" s="218"/>
      <c r="H257" s="335"/>
      <c r="I257" s="542"/>
      <c r="J257" s="242"/>
      <c r="K257" s="59"/>
    </row>
    <row r="258" spans="1:11" ht="12.75">
      <c r="A258" s="219" t="s">
        <v>451</v>
      </c>
      <c r="B258" s="219"/>
      <c r="C258" s="218"/>
      <c r="D258" s="218"/>
      <c r="E258" s="218"/>
      <c r="F258" s="218"/>
      <c r="G258" s="218"/>
      <c r="H258" s="335"/>
      <c r="I258" s="542"/>
      <c r="J258" s="242"/>
      <c r="K258" s="59"/>
    </row>
    <row r="259" spans="1:11" ht="12.75">
      <c r="A259" s="139" t="s">
        <v>452</v>
      </c>
      <c r="B259" s="139"/>
      <c r="C259" s="139"/>
      <c r="D259" s="139"/>
      <c r="E259" s="139"/>
      <c r="F259" s="139"/>
      <c r="G259" s="139"/>
      <c r="H259" s="357"/>
      <c r="I259" s="201"/>
      <c r="J259" s="54"/>
      <c r="K259" s="59"/>
    </row>
    <row r="260" spans="1:11" ht="12.75">
      <c r="A260" s="59"/>
      <c r="B260" s="59"/>
      <c r="C260" s="139"/>
      <c r="D260" s="139"/>
      <c r="E260" s="139"/>
      <c r="F260" s="139"/>
      <c r="G260" s="139"/>
      <c r="H260" s="139"/>
      <c r="I260" s="201"/>
      <c r="J260" s="54"/>
      <c r="K260" s="59"/>
    </row>
    <row r="261" spans="1:11" ht="12.75">
      <c r="A261" s="46" t="s">
        <v>453</v>
      </c>
      <c r="B261" s="46"/>
      <c r="C261" s="207"/>
      <c r="D261" s="179"/>
      <c r="E261" s="226">
        <v>39877</v>
      </c>
      <c r="F261" s="207"/>
      <c r="G261" s="139"/>
      <c r="H261" s="355"/>
      <c r="I261" s="201"/>
      <c r="J261" s="145"/>
      <c r="K261" s="59"/>
    </row>
    <row r="262" spans="1:11" ht="12.75">
      <c r="A262" s="419" t="s">
        <v>622</v>
      </c>
      <c r="B262" s="419"/>
      <c r="C262" s="416"/>
      <c r="D262" s="59"/>
      <c r="E262" s="59"/>
      <c r="F262" s="59"/>
      <c r="G262" s="59"/>
      <c r="H262" s="291"/>
      <c r="I262" s="201"/>
      <c r="J262" s="487"/>
      <c r="K262" s="59"/>
    </row>
    <row r="263" spans="1:11" ht="12.75">
      <c r="A263" s="419" t="s">
        <v>623</v>
      </c>
      <c r="B263" s="419"/>
      <c r="C263" s="66"/>
      <c r="D263" s="66"/>
      <c r="E263" s="66"/>
      <c r="F263" s="66"/>
      <c r="G263" s="66"/>
      <c r="H263" s="349"/>
      <c r="I263" s="172"/>
      <c r="J263" s="487"/>
      <c r="K263" s="59"/>
    </row>
    <row r="264" spans="1:11" ht="12.75">
      <c r="A264" s="410" t="s">
        <v>624</v>
      </c>
      <c r="B264" s="410"/>
      <c r="C264" s="66"/>
      <c r="D264" s="66"/>
      <c r="E264" s="66"/>
      <c r="F264" s="66"/>
      <c r="G264" s="66"/>
      <c r="H264" s="349"/>
      <c r="I264" s="172"/>
      <c r="J264" s="487"/>
      <c r="K264" s="404"/>
    </row>
    <row r="265" spans="1:11" ht="12.75">
      <c r="A265" s="410" t="s">
        <v>625</v>
      </c>
      <c r="B265" s="410"/>
      <c r="C265" s="66"/>
      <c r="D265" s="66"/>
      <c r="E265" s="66"/>
      <c r="F265" s="66"/>
      <c r="G265" s="66"/>
      <c r="H265" s="349"/>
      <c r="I265" s="172"/>
      <c r="J265" s="487"/>
      <c r="K265" s="404"/>
    </row>
    <row r="266" spans="1:11" ht="12.75">
      <c r="A266" s="411" t="s">
        <v>626</v>
      </c>
      <c r="B266" s="410"/>
      <c r="C266" s="159"/>
      <c r="D266" s="159"/>
      <c r="E266" s="159"/>
      <c r="F266" s="159"/>
      <c r="G266" s="159"/>
      <c r="H266" s="344"/>
      <c r="I266" s="172"/>
      <c r="J266" s="487"/>
      <c r="K266" s="404"/>
    </row>
    <row r="267" spans="1:11" ht="12.75">
      <c r="A267" s="190" t="s">
        <v>454</v>
      </c>
      <c r="B267" s="491">
        <v>8874.95</v>
      </c>
      <c r="C267" s="148"/>
      <c r="D267" s="145"/>
      <c r="E267" s="200"/>
      <c r="F267" s="66"/>
      <c r="G267" s="66"/>
      <c r="H267" s="66" t="s">
        <v>490</v>
      </c>
      <c r="I267" s="172"/>
      <c r="J267" s="66"/>
      <c r="K267" s="59"/>
    </row>
    <row r="268" spans="1:11" ht="12.75">
      <c r="A268" s="190" t="s">
        <v>455</v>
      </c>
      <c r="B268" s="485">
        <v>5288.39</v>
      </c>
      <c r="C268" s="148"/>
      <c r="D268" s="145"/>
      <c r="E268" s="200"/>
      <c r="F268" s="200"/>
      <c r="G268" s="200"/>
      <c r="H268" s="200"/>
      <c r="I268" s="220"/>
      <c r="J268" s="200"/>
      <c r="K268" s="59"/>
    </row>
    <row r="269" spans="1:10" ht="12.75">
      <c r="A269" s="190" t="s">
        <v>456</v>
      </c>
      <c r="B269" s="485">
        <v>4834534</v>
      </c>
      <c r="C269" s="528"/>
      <c r="D269" s="145"/>
      <c r="E269" s="200"/>
      <c r="F269" s="200"/>
      <c r="G269" s="200"/>
      <c r="H269" s="200"/>
      <c r="I269" s="220"/>
      <c r="J269" s="200"/>
    </row>
    <row r="270" spans="1:10" ht="12.75">
      <c r="A270" s="191" t="s">
        <v>457</v>
      </c>
      <c r="B270" s="486">
        <v>2509518</v>
      </c>
      <c r="C270" s="529"/>
      <c r="D270" s="200"/>
      <c r="E270" s="200"/>
      <c r="F270" s="200"/>
      <c r="G270" s="200"/>
      <c r="H270" s="200"/>
      <c r="I270" s="220"/>
      <c r="J270" s="200"/>
    </row>
    <row r="271" spans="1:10" ht="12.75">
      <c r="A271" s="221"/>
      <c r="B271" s="551"/>
      <c r="C271" s="162"/>
      <c r="D271" s="222"/>
      <c r="E271" s="222"/>
      <c r="F271" s="222"/>
      <c r="G271" s="461"/>
      <c r="H271" s="162"/>
      <c r="I271" s="225"/>
      <c r="J271" s="145"/>
    </row>
    <row r="272" spans="1:10" ht="12.75">
      <c r="A272" s="211" t="s">
        <v>418</v>
      </c>
      <c r="B272" s="212" t="s">
        <v>458</v>
      </c>
      <c r="C272" s="212" t="s">
        <v>419</v>
      </c>
      <c r="D272" s="212" t="s">
        <v>420</v>
      </c>
      <c r="E272" s="212" t="s">
        <v>421</v>
      </c>
      <c r="F272" s="212" t="s">
        <v>422</v>
      </c>
      <c r="G272" s="348" t="s">
        <v>459</v>
      </c>
      <c r="H272" s="145"/>
      <c r="I272" s="201"/>
      <c r="J272" s="145"/>
    </row>
    <row r="273" spans="1:11" ht="12.75">
      <c r="A273" s="205"/>
      <c r="B273" s="205"/>
      <c r="C273" s="59"/>
      <c r="D273" s="59"/>
      <c r="E273" s="59"/>
      <c r="F273" s="59"/>
      <c r="G273" s="291"/>
      <c r="H273" s="145"/>
      <c r="I273" s="201"/>
      <c r="J273" s="145"/>
      <c r="K273" s="59"/>
    </row>
    <row r="274" spans="1:10" ht="12.75">
      <c r="A274" s="66" t="s">
        <v>460</v>
      </c>
      <c r="B274" s="148">
        <v>2645.2</v>
      </c>
      <c r="C274" s="148">
        <v>2645.9</v>
      </c>
      <c r="D274" s="148">
        <v>2663.9</v>
      </c>
      <c r="E274" s="148">
        <v>2564.1</v>
      </c>
      <c r="F274" s="148">
        <v>2576.7</v>
      </c>
      <c r="G274" s="340">
        <v>-68.5</v>
      </c>
      <c r="H274" s="541"/>
      <c r="I274" s="66"/>
      <c r="J274" s="225"/>
    </row>
    <row r="275" spans="1:10" ht="12.75">
      <c r="A275" s="66" t="s">
        <v>461</v>
      </c>
      <c r="B275" s="148">
        <v>2029</v>
      </c>
      <c r="C275" s="148">
        <v>2036.35</v>
      </c>
      <c r="D275" s="148">
        <v>2043.35</v>
      </c>
      <c r="E275" s="148">
        <v>1999.7</v>
      </c>
      <c r="F275" s="148">
        <v>2010.65</v>
      </c>
      <c r="G275" s="340">
        <v>-18.35</v>
      </c>
      <c r="H275" s="541"/>
      <c r="I275" s="66"/>
      <c r="J275" s="225"/>
    </row>
    <row r="276" spans="1:10" ht="12.75">
      <c r="A276" s="66" t="s">
        <v>462</v>
      </c>
      <c r="B276" s="148">
        <v>3786.6</v>
      </c>
      <c r="C276" s="148">
        <v>3820.3</v>
      </c>
      <c r="D276" s="148">
        <v>3831.2</v>
      </c>
      <c r="E276" s="148">
        <v>3658.75</v>
      </c>
      <c r="F276" s="148">
        <v>3679.35</v>
      </c>
      <c r="G276" s="340">
        <v>-107.25</v>
      </c>
      <c r="H276" s="541"/>
      <c r="I276" s="66"/>
      <c r="J276" s="201"/>
    </row>
    <row r="277" spans="1:10" ht="12.75">
      <c r="A277" s="66" t="s">
        <v>463</v>
      </c>
      <c r="B277" s="148">
        <v>1769</v>
      </c>
      <c r="C277" s="148">
        <v>1776.6</v>
      </c>
      <c r="D277" s="148">
        <v>1788.2</v>
      </c>
      <c r="E277" s="148">
        <v>1713.65</v>
      </c>
      <c r="F277" s="148">
        <v>1722.7</v>
      </c>
      <c r="G277" s="340">
        <v>-46.3</v>
      </c>
      <c r="H277" s="541"/>
      <c r="I277" s="66"/>
      <c r="J277" s="225"/>
    </row>
    <row r="278" spans="1:10" ht="12.75">
      <c r="A278" s="66" t="s">
        <v>464</v>
      </c>
      <c r="B278" s="148">
        <v>3586.9</v>
      </c>
      <c r="C278" s="148">
        <v>3635.55</v>
      </c>
      <c r="D278" s="148">
        <v>3667.35</v>
      </c>
      <c r="E278" s="148">
        <v>3413.5</v>
      </c>
      <c r="F278" s="148">
        <v>3446.35</v>
      </c>
      <c r="G278" s="340">
        <v>-140.55</v>
      </c>
      <c r="H278" s="541"/>
      <c r="I278" s="66"/>
      <c r="J278" s="201"/>
    </row>
    <row r="279" spans="1:10" ht="12.75">
      <c r="A279" s="66" t="s">
        <v>465</v>
      </c>
      <c r="B279" s="148">
        <v>3050.95</v>
      </c>
      <c r="C279" s="148">
        <v>3069.4</v>
      </c>
      <c r="D279" s="148">
        <v>3079.6</v>
      </c>
      <c r="E279" s="148">
        <v>2987.7</v>
      </c>
      <c r="F279" s="148">
        <v>2994.35</v>
      </c>
      <c r="G279" s="340">
        <v>-56.6</v>
      </c>
      <c r="H279" s="541"/>
      <c r="I279" s="66"/>
      <c r="J279" s="225"/>
    </row>
    <row r="280" spans="1:10" ht="12.75">
      <c r="A280" s="66" t="s">
        <v>466</v>
      </c>
      <c r="B280" s="157">
        <v>2027.4</v>
      </c>
      <c r="C280" s="157">
        <v>2039.6</v>
      </c>
      <c r="D280" s="157">
        <v>2039.6</v>
      </c>
      <c r="E280" s="157">
        <v>1971.95</v>
      </c>
      <c r="F280" s="157">
        <v>1981.2</v>
      </c>
      <c r="G280" s="341">
        <v>-46.2</v>
      </c>
      <c r="H280" s="542"/>
      <c r="I280" s="66"/>
      <c r="J280" s="225"/>
    </row>
    <row r="281" spans="1:10" ht="12.75">
      <c r="A281" s="66" t="s">
        <v>467</v>
      </c>
      <c r="B281" s="157">
        <v>2479.95</v>
      </c>
      <c r="C281" s="157">
        <v>2494.95</v>
      </c>
      <c r="D281" s="157">
        <v>2498.2</v>
      </c>
      <c r="E281" s="157">
        <v>2403.35</v>
      </c>
      <c r="F281" s="157">
        <v>2414.95</v>
      </c>
      <c r="G281" s="341">
        <v>-65</v>
      </c>
      <c r="H281" s="542"/>
      <c r="I281" s="66"/>
      <c r="J281" s="145"/>
    </row>
    <row r="282" spans="1:10" ht="12.75">
      <c r="A282" s="66" t="s">
        <v>468</v>
      </c>
      <c r="B282" s="157">
        <v>1038.85</v>
      </c>
      <c r="C282" s="157">
        <v>1045</v>
      </c>
      <c r="D282" s="157">
        <v>1052.15</v>
      </c>
      <c r="E282" s="157">
        <v>1010.55</v>
      </c>
      <c r="F282" s="157">
        <v>1015.55</v>
      </c>
      <c r="G282" s="341">
        <v>-23.3</v>
      </c>
      <c r="H282" s="542"/>
      <c r="I282" s="66"/>
      <c r="J282" s="145"/>
    </row>
    <row r="283" spans="1:10" ht="12.75">
      <c r="A283" s="159" t="s">
        <v>501</v>
      </c>
      <c r="B283" s="160">
        <v>42.77</v>
      </c>
      <c r="C283" s="160">
        <v>42.77</v>
      </c>
      <c r="D283" s="160">
        <v>49.73</v>
      </c>
      <c r="E283" s="160">
        <v>41.4</v>
      </c>
      <c r="F283" s="160">
        <v>41.56</v>
      </c>
      <c r="G283" s="342">
        <v>-1.21</v>
      </c>
      <c r="H283" s="542"/>
      <c r="I283" s="66"/>
      <c r="J283" s="145"/>
    </row>
    <row r="284" spans="1:10" ht="12.75">
      <c r="A284" s="232" t="s">
        <v>469</v>
      </c>
      <c r="B284" s="232"/>
      <c r="C284" s="488"/>
      <c r="D284" s="488"/>
      <c r="E284" s="488"/>
      <c r="F284" s="488"/>
      <c r="G284" s="489"/>
      <c r="H284" s="157"/>
      <c r="I284" s="66"/>
      <c r="J284" s="145"/>
    </row>
    <row r="285" spans="1:11" ht="12.75">
      <c r="A285" s="159"/>
      <c r="B285" s="159"/>
      <c r="C285" s="160"/>
      <c r="D285" s="160"/>
      <c r="E285" s="160"/>
      <c r="F285" s="160"/>
      <c r="G285" s="160"/>
      <c r="H285" s="160"/>
      <c r="I285" s="159"/>
      <c r="K285" s="145"/>
    </row>
    <row r="286" spans="1:11" ht="12.75">
      <c r="A286" s="194" t="s">
        <v>470</v>
      </c>
      <c r="B286" s="194"/>
      <c r="C286" s="207"/>
      <c r="D286" s="179"/>
      <c r="E286" s="226">
        <v>39877</v>
      </c>
      <c r="F286" s="204"/>
      <c r="G286" s="204"/>
      <c r="H286" s="204"/>
      <c r="I286" s="356"/>
      <c r="K286" s="200"/>
    </row>
    <row r="287" spans="1:11" ht="12.75">
      <c r="A287" s="137"/>
      <c r="B287" s="137"/>
      <c r="C287" s="163"/>
      <c r="D287" s="163"/>
      <c r="E287" s="163"/>
      <c r="F287" s="163"/>
      <c r="G287" s="163"/>
      <c r="H287" s="163"/>
      <c r="I287" s="344"/>
      <c r="K287" s="66"/>
    </row>
    <row r="288" spans="1:11" ht="12.75">
      <c r="A288" s="145" t="s">
        <v>284</v>
      </c>
      <c r="B288" s="53" t="s">
        <v>471</v>
      </c>
      <c r="C288" s="64" t="s">
        <v>472</v>
      </c>
      <c r="D288" s="53" t="s">
        <v>473</v>
      </c>
      <c r="E288" s="145"/>
      <c r="F288" s="296" t="s">
        <v>474</v>
      </c>
      <c r="G288" s="53" t="s">
        <v>471</v>
      </c>
      <c r="H288" s="53" t="s">
        <v>475</v>
      </c>
      <c r="I288" s="283" t="s">
        <v>476</v>
      </c>
      <c r="K288" s="145"/>
    </row>
    <row r="289" spans="1:10" ht="12.75">
      <c r="A289" s="145"/>
      <c r="B289" s="149" t="s">
        <v>477</v>
      </c>
      <c r="C289" s="64" t="s">
        <v>227</v>
      </c>
      <c r="D289" s="149" t="s">
        <v>477</v>
      </c>
      <c r="E289" s="145"/>
      <c r="F289" s="145"/>
      <c r="G289" s="576" t="s">
        <v>478</v>
      </c>
      <c r="H289" s="576" t="s">
        <v>479</v>
      </c>
      <c r="I289" s="343" t="s">
        <v>478</v>
      </c>
      <c r="J289" s="59"/>
    </row>
    <row r="290" spans="1:10" ht="12.75">
      <c r="A290" s="139"/>
      <c r="B290" s="53"/>
      <c r="C290" s="162" t="s">
        <v>480</v>
      </c>
      <c r="D290" s="53"/>
      <c r="E290" s="145"/>
      <c r="F290" s="139"/>
      <c r="G290" s="163"/>
      <c r="H290" s="159"/>
      <c r="I290" s="344"/>
      <c r="J290" s="59"/>
    </row>
    <row r="291" spans="1:10" ht="12.75">
      <c r="A291" s="138" t="s">
        <v>53</v>
      </c>
      <c r="B291" s="167">
        <v>2</v>
      </c>
      <c r="C291" s="166">
        <v>3</v>
      </c>
      <c r="D291" s="166">
        <v>4</v>
      </c>
      <c r="E291" s="207"/>
      <c r="F291" s="140">
        <v>5</v>
      </c>
      <c r="G291" s="196">
        <v>6</v>
      </c>
      <c r="H291" s="196">
        <v>7</v>
      </c>
      <c r="I291" s="405">
        <v>8</v>
      </c>
      <c r="J291" s="59"/>
    </row>
    <row r="292" spans="1:10" ht="12.75">
      <c r="A292" s="147"/>
      <c r="B292" s="167"/>
      <c r="C292" s="164"/>
      <c r="D292" s="164"/>
      <c r="E292" s="145"/>
      <c r="F292" s="147"/>
      <c r="G292" s="196"/>
      <c r="H292" s="223"/>
      <c r="I292" s="406"/>
      <c r="J292" s="59"/>
    </row>
    <row r="293" spans="1:10" ht="12.75">
      <c r="A293" s="233" t="s">
        <v>481</v>
      </c>
      <c r="B293" s="53"/>
      <c r="C293" s="52">
        <v>21</v>
      </c>
      <c r="D293" s="52">
        <v>1</v>
      </c>
      <c r="E293" s="236"/>
      <c r="F293" s="164" t="s">
        <v>291</v>
      </c>
      <c r="G293" s="52"/>
      <c r="H293" s="52">
        <v>1259547</v>
      </c>
      <c r="I293" s="284">
        <v>361.44</v>
      </c>
      <c r="J293" s="59"/>
    </row>
    <row r="294" spans="1:10" ht="12.75">
      <c r="A294" s="66" t="s">
        <v>292</v>
      </c>
      <c r="B294" s="66"/>
      <c r="C294" s="52"/>
      <c r="D294" s="52"/>
      <c r="E294" s="164"/>
      <c r="F294" s="164" t="s">
        <v>292</v>
      </c>
      <c r="G294" s="52"/>
      <c r="H294" s="52">
        <v>1199897</v>
      </c>
      <c r="I294" s="284">
        <v>8977.06</v>
      </c>
      <c r="J294" s="59"/>
    </row>
    <row r="295" spans="1:10" ht="12.75">
      <c r="A295" s="233" t="s">
        <v>482</v>
      </c>
      <c r="B295" s="53"/>
      <c r="C295" s="52"/>
      <c r="D295" s="52"/>
      <c r="E295" s="164"/>
      <c r="F295" s="164" t="s">
        <v>289</v>
      </c>
      <c r="G295" s="113">
        <f>G296+G297</f>
        <v>756</v>
      </c>
      <c r="H295" s="113">
        <f>H296+H297</f>
        <v>2019252.8900000001</v>
      </c>
      <c r="I295" s="345">
        <f>I296+I297</f>
        <v>788</v>
      </c>
      <c r="J295" s="59"/>
    </row>
    <row r="296" spans="1:10" ht="12.75">
      <c r="A296" s="66" t="s">
        <v>483</v>
      </c>
      <c r="B296" s="66"/>
      <c r="C296" s="52"/>
      <c r="D296" s="52"/>
      <c r="E296" s="164"/>
      <c r="F296" s="164" t="s">
        <v>484</v>
      </c>
      <c r="G296" s="52">
        <v>382</v>
      </c>
      <c r="H296" s="52">
        <v>1057392.3</v>
      </c>
      <c r="I296" s="284">
        <v>357</v>
      </c>
      <c r="J296" s="59"/>
    </row>
    <row r="297" spans="1:10" ht="12.75">
      <c r="A297" s="66" t="s">
        <v>485</v>
      </c>
      <c r="B297" s="53"/>
      <c r="C297" s="52"/>
      <c r="D297" s="52"/>
      <c r="E297" s="164"/>
      <c r="F297" s="164" t="s">
        <v>486</v>
      </c>
      <c r="G297" s="52">
        <v>374</v>
      </c>
      <c r="H297" s="52">
        <v>961860.59</v>
      </c>
      <c r="I297" s="284">
        <v>431</v>
      </c>
      <c r="J297" s="59"/>
    </row>
    <row r="298" spans="1:10" ht="12.75">
      <c r="A298" s="66" t="s">
        <v>290</v>
      </c>
      <c r="B298" s="66"/>
      <c r="C298" s="164"/>
      <c r="D298" s="164"/>
      <c r="E298" s="164"/>
      <c r="F298" s="164" t="s">
        <v>290</v>
      </c>
      <c r="G298" s="113">
        <v>648</v>
      </c>
      <c r="H298" s="113">
        <v>149904.45</v>
      </c>
      <c r="I298" s="345">
        <v>1586</v>
      </c>
      <c r="J298" s="59"/>
    </row>
    <row r="299" spans="1:10" ht="12.75">
      <c r="A299" s="66" t="s">
        <v>483</v>
      </c>
      <c r="B299" s="66"/>
      <c r="C299" s="164"/>
      <c r="D299" s="164"/>
      <c r="E299" s="164"/>
      <c r="F299" s="164" t="s">
        <v>484</v>
      </c>
      <c r="G299" s="52">
        <v>0</v>
      </c>
      <c r="H299" s="52">
        <v>0</v>
      </c>
      <c r="I299" s="284">
        <v>0</v>
      </c>
      <c r="J299" s="59"/>
    </row>
    <row r="300" spans="1:10" ht="12.75">
      <c r="A300" s="66" t="s">
        <v>485</v>
      </c>
      <c r="B300" s="66"/>
      <c r="C300" s="164"/>
      <c r="D300" s="164"/>
      <c r="E300" s="164"/>
      <c r="F300" s="164" t="s">
        <v>487</v>
      </c>
      <c r="G300" s="52">
        <v>0</v>
      </c>
      <c r="H300" s="52">
        <v>0</v>
      </c>
      <c r="I300" s="284">
        <v>0</v>
      </c>
      <c r="J300" s="59"/>
    </row>
    <row r="301" spans="1:10" ht="12.75">
      <c r="A301" s="139"/>
      <c r="B301" s="159"/>
      <c r="C301" s="183"/>
      <c r="D301" s="183"/>
      <c r="E301" s="183"/>
      <c r="F301" s="183"/>
      <c r="G301" s="143"/>
      <c r="H301" s="143"/>
      <c r="I301" s="346"/>
      <c r="J301" s="59"/>
    </row>
    <row r="302" spans="1:12" ht="12.75">
      <c r="A302" s="139"/>
      <c r="B302" s="139"/>
      <c r="C302" s="159"/>
      <c r="D302" s="543"/>
      <c r="E302" s="543"/>
      <c r="F302" s="543"/>
      <c r="G302" s="543"/>
      <c r="H302" s="183"/>
      <c r="K302" s="164"/>
      <c r="L302" s="164"/>
    </row>
    <row r="303" spans="1:12" ht="12.75">
      <c r="A303" s="194" t="s">
        <v>417</v>
      </c>
      <c r="B303" s="194"/>
      <c r="C303" s="207"/>
      <c r="D303" s="179"/>
      <c r="E303" s="226">
        <v>39878</v>
      </c>
      <c r="F303" s="213"/>
      <c r="G303" s="207"/>
      <c r="H303" s="355"/>
      <c r="K303" s="145"/>
      <c r="L303" s="145"/>
    </row>
    <row r="304" spans="1:10" ht="12.75">
      <c r="A304" s="137"/>
      <c r="B304" s="137"/>
      <c r="C304" s="163"/>
      <c r="D304" s="163"/>
      <c r="E304" s="163"/>
      <c r="F304" s="163"/>
      <c r="G304" s="163"/>
      <c r="H304" s="483"/>
      <c r="I304" s="162"/>
      <c r="J304" s="242"/>
    </row>
    <row r="305" spans="1:10" ht="12.75">
      <c r="A305" s="145" t="s">
        <v>418</v>
      </c>
      <c r="B305" s="53" t="s">
        <v>419</v>
      </c>
      <c r="C305" s="53" t="s">
        <v>420</v>
      </c>
      <c r="D305" s="53" t="s">
        <v>421</v>
      </c>
      <c r="E305" s="53" t="s">
        <v>422</v>
      </c>
      <c r="F305" s="53" t="s">
        <v>423</v>
      </c>
      <c r="G305" s="53" t="s">
        <v>424</v>
      </c>
      <c r="H305" s="283" t="s">
        <v>425</v>
      </c>
      <c r="I305" s="53"/>
      <c r="J305" s="59"/>
    </row>
    <row r="306" spans="1:10" ht="12.75">
      <c r="A306" s="139"/>
      <c r="B306" s="136"/>
      <c r="C306" s="136"/>
      <c r="D306" s="136"/>
      <c r="E306" s="136"/>
      <c r="F306" s="136" t="s">
        <v>489</v>
      </c>
      <c r="G306" s="136"/>
      <c r="H306" s="350"/>
      <c r="I306" s="53"/>
      <c r="J306" s="59"/>
    </row>
    <row r="307" spans="1:10" ht="12.75">
      <c r="A307" s="138" t="s">
        <v>53</v>
      </c>
      <c r="B307" s="142">
        <v>2</v>
      </c>
      <c r="C307" s="142">
        <v>3</v>
      </c>
      <c r="D307" s="142">
        <v>4</v>
      </c>
      <c r="E307" s="142">
        <v>5</v>
      </c>
      <c r="F307" s="142">
        <v>6</v>
      </c>
      <c r="G307" s="142">
        <v>7</v>
      </c>
      <c r="H307" s="334">
        <v>8</v>
      </c>
      <c r="I307" s="199"/>
      <c r="J307" s="59"/>
    </row>
    <row r="308" spans="1:10" ht="12.75">
      <c r="A308" s="60"/>
      <c r="B308" s="60"/>
      <c r="C308" s="170"/>
      <c r="D308" s="170"/>
      <c r="E308" s="170"/>
      <c r="F308" s="170"/>
      <c r="G308" s="170"/>
      <c r="H308" s="353"/>
      <c r="I308" s="170"/>
      <c r="J308" s="242"/>
    </row>
    <row r="309" spans="1:10" ht="12.75">
      <c r="A309" s="145" t="s">
        <v>426</v>
      </c>
      <c r="B309" s="570">
        <v>8103.75</v>
      </c>
      <c r="C309" s="570">
        <v>8347.74</v>
      </c>
      <c r="D309" s="570">
        <v>8047.17</v>
      </c>
      <c r="E309" s="570">
        <v>8325.82</v>
      </c>
      <c r="F309" s="570">
        <v>8197.92</v>
      </c>
      <c r="G309" s="570">
        <v>127.9</v>
      </c>
      <c r="H309" s="574">
        <v>1.56</v>
      </c>
      <c r="I309" s="175"/>
      <c r="J309" s="242"/>
    </row>
    <row r="310" spans="1:10" ht="12.75">
      <c r="A310" s="145" t="s">
        <v>427</v>
      </c>
      <c r="B310" s="570">
        <v>2593.18</v>
      </c>
      <c r="C310" s="570">
        <v>2593.18</v>
      </c>
      <c r="D310" s="570">
        <v>2554.96</v>
      </c>
      <c r="E310" s="570">
        <v>2586.3</v>
      </c>
      <c r="F310" s="570">
        <v>2603.11</v>
      </c>
      <c r="G310" s="570">
        <v>-16.81</v>
      </c>
      <c r="H310" s="574">
        <v>-0.65</v>
      </c>
      <c r="I310" s="175"/>
      <c r="J310" s="224"/>
    </row>
    <row r="311" spans="1:10" ht="12.75">
      <c r="A311" s="145" t="s">
        <v>428</v>
      </c>
      <c r="B311" s="570">
        <v>2940.95</v>
      </c>
      <c r="C311" s="570">
        <v>2940.95</v>
      </c>
      <c r="D311" s="570">
        <v>2887.07</v>
      </c>
      <c r="E311" s="570">
        <v>2911.73</v>
      </c>
      <c r="F311" s="570">
        <v>2936.01</v>
      </c>
      <c r="G311" s="570">
        <v>-24.28</v>
      </c>
      <c r="H311" s="574">
        <v>-0.83</v>
      </c>
      <c r="I311" s="175"/>
      <c r="J311" s="224"/>
    </row>
    <row r="312" spans="1:10" ht="12.75">
      <c r="A312" s="145" t="s">
        <v>429</v>
      </c>
      <c r="B312" s="570">
        <v>4138.43</v>
      </c>
      <c r="C312" s="570">
        <v>4251.26</v>
      </c>
      <c r="D312" s="570">
        <v>4122.83</v>
      </c>
      <c r="E312" s="570">
        <v>4242.16</v>
      </c>
      <c r="F312" s="570">
        <v>4193.49</v>
      </c>
      <c r="G312" s="570">
        <v>48.67</v>
      </c>
      <c r="H312" s="574">
        <v>1.16</v>
      </c>
      <c r="I312" s="175"/>
      <c r="J312" s="224"/>
    </row>
    <row r="313" spans="1:10" ht="12.75">
      <c r="A313" s="145" t="s">
        <v>430</v>
      </c>
      <c r="B313" s="570">
        <v>960.24</v>
      </c>
      <c r="C313" s="570">
        <v>983.56</v>
      </c>
      <c r="D313" s="570">
        <v>955.6</v>
      </c>
      <c r="E313" s="570">
        <v>981.69</v>
      </c>
      <c r="F313" s="570">
        <v>972.15</v>
      </c>
      <c r="G313" s="570">
        <v>9.54</v>
      </c>
      <c r="H313" s="574">
        <v>0.98</v>
      </c>
      <c r="I313" s="175"/>
      <c r="J313" s="185"/>
    </row>
    <row r="314" spans="1:10" ht="12.75">
      <c r="A314" s="145" t="s">
        <v>431</v>
      </c>
      <c r="B314" s="570">
        <v>2977.51</v>
      </c>
      <c r="C314" s="570">
        <v>3043.36</v>
      </c>
      <c r="D314" s="570">
        <v>2961.26</v>
      </c>
      <c r="E314" s="570">
        <v>3037.84</v>
      </c>
      <c r="F314" s="570">
        <v>3011.53</v>
      </c>
      <c r="G314" s="570">
        <v>26.31</v>
      </c>
      <c r="H314" s="574">
        <v>0.87</v>
      </c>
      <c r="I314" s="175"/>
      <c r="J314" s="185"/>
    </row>
    <row r="315" spans="1:10" ht="12.75">
      <c r="A315" s="22" t="s">
        <v>432</v>
      </c>
      <c r="B315" s="570"/>
      <c r="C315" s="570"/>
      <c r="D315" s="570"/>
      <c r="E315" s="570"/>
      <c r="F315" s="570"/>
      <c r="G315" s="570"/>
      <c r="H315" s="574"/>
      <c r="I315" s="175"/>
      <c r="J315" s="185"/>
    </row>
    <row r="316" spans="1:10" ht="12.75">
      <c r="A316" s="145" t="s">
        <v>433</v>
      </c>
      <c r="B316" s="570">
        <v>1991.22</v>
      </c>
      <c r="C316" s="570">
        <v>2089.64</v>
      </c>
      <c r="D316" s="570">
        <v>1990.08</v>
      </c>
      <c r="E316" s="570">
        <v>2072.32</v>
      </c>
      <c r="F316" s="570">
        <v>2011.04</v>
      </c>
      <c r="G316" s="570">
        <v>61.28</v>
      </c>
      <c r="H316" s="574">
        <v>3.05</v>
      </c>
      <c r="I316" s="175"/>
      <c r="J316" s="185"/>
    </row>
    <row r="317" spans="1:10" ht="12.75">
      <c r="A317" s="145" t="s">
        <v>434</v>
      </c>
      <c r="B317" s="570">
        <v>1618.77</v>
      </c>
      <c r="C317" s="570">
        <v>1687.56</v>
      </c>
      <c r="D317" s="570">
        <v>1618.77</v>
      </c>
      <c r="E317" s="570">
        <v>1678.81</v>
      </c>
      <c r="F317" s="570">
        <v>1638.81</v>
      </c>
      <c r="G317" s="570">
        <v>40</v>
      </c>
      <c r="H317" s="574">
        <v>2.44</v>
      </c>
      <c r="I317" s="175"/>
      <c r="J317" s="185"/>
    </row>
    <row r="318" spans="1:10" ht="12.75">
      <c r="A318" s="145" t="s">
        <v>435</v>
      </c>
      <c r="B318" s="570">
        <v>5539.37</v>
      </c>
      <c r="C318" s="570">
        <v>5748.75</v>
      </c>
      <c r="D318" s="570">
        <v>5525.64</v>
      </c>
      <c r="E318" s="570">
        <v>5724.06</v>
      </c>
      <c r="F318" s="570">
        <v>5625.26</v>
      </c>
      <c r="G318" s="570">
        <v>98.8</v>
      </c>
      <c r="H318" s="574">
        <v>1.76</v>
      </c>
      <c r="I318" s="175"/>
      <c r="J318" s="185"/>
    </row>
    <row r="319" spans="1:10" ht="12.75">
      <c r="A319" s="145" t="s">
        <v>436</v>
      </c>
      <c r="B319" s="570">
        <v>5438.33</v>
      </c>
      <c r="C319" s="570">
        <v>5581.86</v>
      </c>
      <c r="D319" s="570">
        <v>5393.91</v>
      </c>
      <c r="E319" s="570">
        <v>5561.35</v>
      </c>
      <c r="F319" s="570">
        <v>5476.75</v>
      </c>
      <c r="G319" s="570">
        <v>84.6</v>
      </c>
      <c r="H319" s="574">
        <v>1.54</v>
      </c>
      <c r="I319" s="175"/>
      <c r="J319" s="185"/>
    </row>
    <row r="320" spans="1:10" ht="12.75">
      <c r="A320" s="145" t="s">
        <v>437</v>
      </c>
      <c r="B320" s="570">
        <v>1594.31</v>
      </c>
      <c r="C320" s="570">
        <v>1642.25</v>
      </c>
      <c r="D320" s="570">
        <v>1581.16</v>
      </c>
      <c r="E320" s="570">
        <v>1637.12</v>
      </c>
      <c r="F320" s="570">
        <v>1615.49</v>
      </c>
      <c r="G320" s="570">
        <v>21.63</v>
      </c>
      <c r="H320" s="574">
        <v>1.34</v>
      </c>
      <c r="I320" s="175"/>
      <c r="J320" s="185"/>
    </row>
    <row r="321" spans="1:10" ht="12.75">
      <c r="A321" s="145" t="s">
        <v>438</v>
      </c>
      <c r="B321" s="570">
        <v>4422.6</v>
      </c>
      <c r="C321" s="570">
        <v>4553.61</v>
      </c>
      <c r="D321" s="570">
        <v>4406.79</v>
      </c>
      <c r="E321" s="570">
        <v>4525.06</v>
      </c>
      <c r="F321" s="570">
        <v>4466.25</v>
      </c>
      <c r="G321" s="570">
        <v>58.81</v>
      </c>
      <c r="H321" s="574">
        <v>1.32</v>
      </c>
      <c r="I321" s="175"/>
      <c r="J321" s="185"/>
    </row>
    <row r="322" spans="1:10" ht="12.75">
      <c r="A322" s="145" t="s">
        <v>147</v>
      </c>
      <c r="B322" s="570">
        <v>1472.97</v>
      </c>
      <c r="C322" s="570">
        <v>1496.61</v>
      </c>
      <c r="D322" s="570">
        <v>1452.62</v>
      </c>
      <c r="E322" s="570">
        <v>1495.65</v>
      </c>
      <c r="F322" s="570">
        <v>1482.18</v>
      </c>
      <c r="G322" s="570">
        <v>13.47</v>
      </c>
      <c r="H322" s="574">
        <v>0.91</v>
      </c>
      <c r="I322" s="175"/>
      <c r="J322" s="185"/>
    </row>
    <row r="323" spans="1:10" ht="12.75">
      <c r="A323" s="145" t="s">
        <v>439</v>
      </c>
      <c r="B323" s="570">
        <v>4668.46</v>
      </c>
      <c r="C323" s="570">
        <v>4775.07</v>
      </c>
      <c r="D323" s="570">
        <v>4668.05</v>
      </c>
      <c r="E323" s="570">
        <v>4759.93</v>
      </c>
      <c r="F323" s="570">
        <v>4718.26</v>
      </c>
      <c r="G323" s="570">
        <v>41.67</v>
      </c>
      <c r="H323" s="574">
        <v>0.88</v>
      </c>
      <c r="I323" s="175"/>
      <c r="J323" s="185"/>
    </row>
    <row r="324" spans="1:10" ht="12.75">
      <c r="A324" s="145" t="s">
        <v>440</v>
      </c>
      <c r="B324" s="570">
        <v>3653.25</v>
      </c>
      <c r="C324" s="570">
        <v>3838.69</v>
      </c>
      <c r="D324" s="570">
        <v>3598.92</v>
      </c>
      <c r="E324" s="570">
        <v>3737.09</v>
      </c>
      <c r="F324" s="570">
        <v>3728.22</v>
      </c>
      <c r="G324" s="570">
        <v>8.87</v>
      </c>
      <c r="H324" s="574">
        <v>0.24</v>
      </c>
      <c r="I324" s="175"/>
      <c r="J324" s="185"/>
    </row>
    <row r="325" spans="1:10" ht="12.75">
      <c r="A325" s="145" t="s">
        <v>441</v>
      </c>
      <c r="B325" s="570">
        <v>2517.04</v>
      </c>
      <c r="C325" s="570">
        <v>2550.12</v>
      </c>
      <c r="D325" s="570">
        <v>2490.86</v>
      </c>
      <c r="E325" s="570">
        <v>2545.11</v>
      </c>
      <c r="F325" s="570">
        <v>2541.02</v>
      </c>
      <c r="G325" s="570">
        <v>4.09</v>
      </c>
      <c r="H325" s="574">
        <v>0.16</v>
      </c>
      <c r="I325" s="175"/>
      <c r="J325" s="185"/>
    </row>
    <row r="326" spans="1:10" ht="12.75">
      <c r="A326" s="145" t="s">
        <v>442</v>
      </c>
      <c r="B326" s="570">
        <v>2601.43</v>
      </c>
      <c r="C326" s="570">
        <v>2606.16</v>
      </c>
      <c r="D326" s="570">
        <v>2574.65</v>
      </c>
      <c r="E326" s="570">
        <v>2597.37</v>
      </c>
      <c r="F326" s="570">
        <v>2613.9</v>
      </c>
      <c r="G326" s="570">
        <v>-16.53</v>
      </c>
      <c r="H326" s="574">
        <v>-0.63</v>
      </c>
      <c r="I326" s="175"/>
      <c r="J326" s="185"/>
    </row>
    <row r="327" spans="1:10" ht="12.75">
      <c r="A327" s="145" t="s">
        <v>443</v>
      </c>
      <c r="B327" s="570">
        <v>1339.42</v>
      </c>
      <c r="C327" s="570">
        <v>1360.74</v>
      </c>
      <c r="D327" s="570">
        <v>1322.85</v>
      </c>
      <c r="E327" s="570">
        <v>1346.83</v>
      </c>
      <c r="F327" s="570">
        <v>1358.93</v>
      </c>
      <c r="G327" s="570">
        <v>-12.1</v>
      </c>
      <c r="H327" s="574">
        <v>-0.89</v>
      </c>
      <c r="I327" s="175"/>
      <c r="J327" s="185"/>
    </row>
    <row r="328" spans="1:10" ht="12.75">
      <c r="A328" s="145" t="s">
        <v>444</v>
      </c>
      <c r="B328" s="570">
        <v>1879.67</v>
      </c>
      <c r="C328" s="570">
        <v>1879.67</v>
      </c>
      <c r="D328" s="570">
        <v>1838.33</v>
      </c>
      <c r="E328" s="570">
        <v>1854.11</v>
      </c>
      <c r="F328" s="570">
        <v>1886.73</v>
      </c>
      <c r="G328" s="570">
        <v>-32.62</v>
      </c>
      <c r="H328" s="574">
        <v>-1.73</v>
      </c>
      <c r="I328" s="175"/>
      <c r="J328" s="224"/>
    </row>
    <row r="329" spans="1:10" ht="12.75">
      <c r="A329" s="22" t="s">
        <v>445</v>
      </c>
      <c r="B329" s="570"/>
      <c r="C329" s="570"/>
      <c r="D329" s="570"/>
      <c r="E329" s="570"/>
      <c r="F329" s="570"/>
      <c r="G329" s="570"/>
      <c r="H329" s="574"/>
      <c r="I329" s="175"/>
      <c r="J329" s="224"/>
    </row>
    <row r="330" spans="1:10" ht="12.75">
      <c r="A330" s="145" t="s">
        <v>446</v>
      </c>
      <c r="B330" s="570">
        <v>1280.96</v>
      </c>
      <c r="C330" s="570">
        <v>1328.43</v>
      </c>
      <c r="D330" s="570">
        <v>1276.16</v>
      </c>
      <c r="E330" s="570">
        <v>1323.29</v>
      </c>
      <c r="F330" s="570">
        <v>1298.57</v>
      </c>
      <c r="G330" s="570">
        <v>24.72</v>
      </c>
      <c r="H330" s="574">
        <v>1.9</v>
      </c>
      <c r="I330" s="175"/>
      <c r="J330" s="224"/>
    </row>
    <row r="331" spans="1:10" ht="12.75">
      <c r="A331" s="145" t="s">
        <v>447</v>
      </c>
      <c r="B331" s="570">
        <v>826.96</v>
      </c>
      <c r="C331" s="570">
        <v>852.57</v>
      </c>
      <c r="D331" s="570">
        <v>823.84</v>
      </c>
      <c r="E331" s="570">
        <v>849.58</v>
      </c>
      <c r="F331" s="570">
        <v>836.99</v>
      </c>
      <c r="G331" s="570">
        <v>12.59</v>
      </c>
      <c r="H331" s="574">
        <v>1.5</v>
      </c>
      <c r="I331" s="175"/>
      <c r="J331" s="224"/>
    </row>
    <row r="332" spans="1:10" ht="12.75">
      <c r="A332" s="145" t="s">
        <v>448</v>
      </c>
      <c r="B332" s="570">
        <v>308.8</v>
      </c>
      <c r="C332" s="570">
        <v>317.46</v>
      </c>
      <c r="D332" s="570">
        <v>307.31</v>
      </c>
      <c r="E332" s="570">
        <v>316.4</v>
      </c>
      <c r="F332" s="570">
        <v>312.27</v>
      </c>
      <c r="G332" s="570">
        <v>4.13</v>
      </c>
      <c r="H332" s="574">
        <v>1.32</v>
      </c>
      <c r="I332" s="175"/>
      <c r="J332" s="242"/>
    </row>
    <row r="333" spans="1:10" ht="12.75">
      <c r="A333" s="139"/>
      <c r="B333" s="139"/>
      <c r="C333" s="160"/>
      <c r="D333" s="160"/>
      <c r="E333" s="160"/>
      <c r="F333" s="160"/>
      <c r="G333" s="160"/>
      <c r="H333" s="354"/>
      <c r="I333" s="172"/>
      <c r="J333" s="242"/>
    </row>
    <row r="334" spans="1:10" ht="12.75">
      <c r="A334" s="215" t="s">
        <v>449</v>
      </c>
      <c r="B334" s="215"/>
      <c r="C334" s="217"/>
      <c r="D334" s="217"/>
      <c r="E334" s="217"/>
      <c r="F334" s="217"/>
      <c r="G334" s="217"/>
      <c r="H334" s="490"/>
      <c r="I334" s="180"/>
      <c r="J334" s="242"/>
    </row>
    <row r="335" spans="1:10" ht="12.75">
      <c r="A335" s="145" t="s">
        <v>450</v>
      </c>
      <c r="B335" s="145"/>
      <c r="C335" s="180"/>
      <c r="D335" s="180"/>
      <c r="E335" s="180"/>
      <c r="F335" s="180"/>
      <c r="G335" s="180"/>
      <c r="H335" s="335"/>
      <c r="I335" s="180"/>
      <c r="J335" s="242"/>
    </row>
    <row r="336" spans="1:10" ht="12.75">
      <c r="A336" s="219" t="s">
        <v>451</v>
      </c>
      <c r="B336" s="219"/>
      <c r="C336" s="180"/>
      <c r="D336" s="180"/>
      <c r="E336" s="180"/>
      <c r="F336" s="180"/>
      <c r="G336" s="180"/>
      <c r="H336" s="335"/>
      <c r="I336" s="180"/>
      <c r="J336" s="242"/>
    </row>
    <row r="337" spans="1:10" ht="12.75">
      <c r="A337" s="98" t="s">
        <v>452</v>
      </c>
      <c r="B337" s="98"/>
      <c r="C337" s="139"/>
      <c r="D337" s="139"/>
      <c r="E337" s="139"/>
      <c r="F337" s="139"/>
      <c r="G337" s="139"/>
      <c r="H337" s="357"/>
      <c r="I337" s="59"/>
      <c r="J337" s="54"/>
    </row>
    <row r="338" spans="1:10" ht="12.75">
      <c r="A338" s="244"/>
      <c r="B338" s="244"/>
      <c r="C338" s="59"/>
      <c r="D338" s="139"/>
      <c r="E338" s="139"/>
      <c r="F338" s="59"/>
      <c r="G338" s="59"/>
      <c r="H338" s="59"/>
      <c r="I338" s="59"/>
      <c r="J338" s="54"/>
    </row>
    <row r="339" spans="1:10" ht="12.75">
      <c r="A339" s="194" t="s">
        <v>453</v>
      </c>
      <c r="B339" s="194"/>
      <c r="C339" s="207"/>
      <c r="D339" s="482"/>
      <c r="E339" s="226">
        <v>39878</v>
      </c>
      <c r="F339" s="207"/>
      <c r="G339" s="207"/>
      <c r="H339" s="207"/>
      <c r="I339" s="355"/>
      <c r="J339" s="145"/>
    </row>
    <row r="340" spans="1:10" ht="12.75">
      <c r="A340" s="419" t="s">
        <v>627</v>
      </c>
      <c r="B340" s="419"/>
      <c r="C340" s="250"/>
      <c r="D340" s="250"/>
      <c r="E340" s="250"/>
      <c r="F340" s="250"/>
      <c r="G340" s="250"/>
      <c r="H340" s="250"/>
      <c r="I340" s="349"/>
      <c r="J340" s="250"/>
    </row>
    <row r="341" spans="1:10" ht="12.75">
      <c r="A341" s="419" t="s">
        <v>628</v>
      </c>
      <c r="B341" s="419"/>
      <c r="C341" s="250"/>
      <c r="D341" s="250"/>
      <c r="E341" s="250"/>
      <c r="F341" s="250"/>
      <c r="G341" s="250"/>
      <c r="H341" s="250"/>
      <c r="I341" s="349"/>
      <c r="J341" s="250"/>
    </row>
    <row r="342" spans="1:10" ht="12.75">
      <c r="A342" s="66" t="s">
        <v>629</v>
      </c>
      <c r="B342" s="66"/>
      <c r="C342" s="250"/>
      <c r="D342" s="250"/>
      <c r="E342" s="66"/>
      <c r="F342" s="66"/>
      <c r="G342" s="66"/>
      <c r="H342" s="66"/>
      <c r="I342" s="349"/>
      <c r="J342" s="250"/>
    </row>
    <row r="343" spans="1:10" ht="12.75">
      <c r="A343" s="411"/>
      <c r="B343" s="410"/>
      <c r="C343" s="66"/>
      <c r="D343" s="159"/>
      <c r="E343" s="159"/>
      <c r="F343" s="159"/>
      <c r="G343" s="159"/>
      <c r="H343" s="159"/>
      <c r="I343" s="344"/>
      <c r="J343" s="66"/>
    </row>
    <row r="344" spans="1:10" ht="12.75">
      <c r="A344" s="234" t="s">
        <v>454</v>
      </c>
      <c r="B344" s="499">
        <v>9202.6</v>
      </c>
      <c r="C344" s="491"/>
      <c r="D344" s="66"/>
      <c r="E344" s="66"/>
      <c r="F344" s="66"/>
      <c r="G344" s="66"/>
      <c r="H344" s="66"/>
      <c r="I344" s="66"/>
      <c r="J344" s="66"/>
    </row>
    <row r="345" spans="1:10" ht="12.75">
      <c r="A345" s="234" t="s">
        <v>455</v>
      </c>
      <c r="B345" s="485">
        <v>5637.61</v>
      </c>
      <c r="C345" s="485"/>
      <c r="D345" s="250"/>
      <c r="E345" s="66"/>
      <c r="F345" s="66"/>
      <c r="G345" s="66"/>
      <c r="H345" s="66"/>
      <c r="I345" s="66"/>
      <c r="J345" s="66"/>
    </row>
    <row r="346" spans="1:10" ht="12.75">
      <c r="A346" s="234" t="s">
        <v>456</v>
      </c>
      <c r="B346" s="485">
        <v>5252380</v>
      </c>
      <c r="C346" s="485"/>
      <c r="D346" s="66"/>
      <c r="E346" s="66"/>
      <c r="F346" s="66"/>
      <c r="G346" s="66"/>
      <c r="H346" s="66"/>
      <c r="I346" s="66"/>
      <c r="J346" s="66"/>
    </row>
    <row r="347" spans="1:10" ht="12.75">
      <c r="A347" s="235" t="s">
        <v>457</v>
      </c>
      <c r="B347" s="486">
        <v>2533269</v>
      </c>
      <c r="C347" s="486"/>
      <c r="D347" s="162"/>
      <c r="E347" s="66"/>
      <c r="F347" s="162"/>
      <c r="G347" s="162"/>
      <c r="H347" s="162"/>
      <c r="I347" s="459"/>
      <c r="J347" s="459"/>
    </row>
    <row r="348" spans="1:10" ht="12.75">
      <c r="A348" s="221"/>
      <c r="B348" s="221"/>
      <c r="C348" s="222"/>
      <c r="D348" s="222"/>
      <c r="E348" s="222"/>
      <c r="F348" s="222"/>
      <c r="G348" s="461"/>
      <c r="H348" s="162"/>
      <c r="I348" s="242"/>
      <c r="J348" s="59"/>
    </row>
    <row r="349" spans="1:10" ht="12.75">
      <c r="A349" s="211" t="s">
        <v>418</v>
      </c>
      <c r="B349" s="212" t="s">
        <v>458</v>
      </c>
      <c r="C349" s="212" t="s">
        <v>419</v>
      </c>
      <c r="D349" s="212" t="s">
        <v>420</v>
      </c>
      <c r="E349" s="212" t="s">
        <v>421</v>
      </c>
      <c r="F349" s="212" t="s">
        <v>422</v>
      </c>
      <c r="G349" s="348" t="s">
        <v>459</v>
      </c>
      <c r="H349" s="145"/>
      <c r="I349" s="59"/>
      <c r="J349" s="59"/>
    </row>
    <row r="350" spans="1:10" ht="12.75">
      <c r="A350" s="205"/>
      <c r="B350" s="205"/>
      <c r="C350" s="145"/>
      <c r="D350" s="145"/>
      <c r="E350" s="145"/>
      <c r="F350" s="145"/>
      <c r="G350" s="291"/>
      <c r="H350" s="145"/>
      <c r="I350" s="59"/>
      <c r="J350" s="59"/>
    </row>
    <row r="351" spans="1:10" ht="12.75">
      <c r="A351" s="66" t="s">
        <v>460</v>
      </c>
      <c r="B351" s="148">
        <v>2576.7</v>
      </c>
      <c r="C351" s="148">
        <v>2576.75</v>
      </c>
      <c r="D351" s="148">
        <v>2628.1</v>
      </c>
      <c r="E351" s="148">
        <v>2539.45</v>
      </c>
      <c r="F351" s="148">
        <v>2620.15</v>
      </c>
      <c r="G351" s="340">
        <v>43.45</v>
      </c>
      <c r="H351" s="148"/>
      <c r="I351" s="225"/>
      <c r="J351" s="252"/>
    </row>
    <row r="352" spans="1:10" ht="12.75">
      <c r="A352" s="66" t="s">
        <v>461</v>
      </c>
      <c r="B352" s="148">
        <v>2010.65</v>
      </c>
      <c r="C352" s="148">
        <v>1999.9</v>
      </c>
      <c r="D352" s="148">
        <v>2082</v>
      </c>
      <c r="E352" s="148">
        <v>1992.8</v>
      </c>
      <c r="F352" s="148">
        <v>2073.6</v>
      </c>
      <c r="G352" s="340">
        <v>62.95</v>
      </c>
      <c r="H352" s="148"/>
      <c r="I352" s="225"/>
      <c r="J352" s="252"/>
    </row>
    <row r="353" spans="1:10" ht="12.75">
      <c r="A353" s="66" t="s">
        <v>462</v>
      </c>
      <c r="B353" s="148">
        <v>3679.35</v>
      </c>
      <c r="C353" s="148">
        <v>3647.75</v>
      </c>
      <c r="D353" s="148">
        <v>3696</v>
      </c>
      <c r="E353" s="148">
        <v>3594.2</v>
      </c>
      <c r="F353" s="148">
        <v>3688.8</v>
      </c>
      <c r="G353" s="340">
        <v>9.45</v>
      </c>
      <c r="H353" s="148"/>
      <c r="I353" s="201"/>
      <c r="J353" s="253"/>
    </row>
    <row r="354" spans="1:10" ht="12.75">
      <c r="A354" s="66" t="s">
        <v>463</v>
      </c>
      <c r="B354" s="148">
        <v>1722.7</v>
      </c>
      <c r="C354" s="148">
        <v>1729.3</v>
      </c>
      <c r="D354" s="148">
        <v>1765.65</v>
      </c>
      <c r="E354" s="148">
        <v>1704.25</v>
      </c>
      <c r="F354" s="148">
        <v>1758.55</v>
      </c>
      <c r="G354" s="340">
        <v>35.85</v>
      </c>
      <c r="H354" s="148"/>
      <c r="I354" s="225"/>
      <c r="J354" s="252"/>
    </row>
    <row r="355" spans="1:10" ht="12.75">
      <c r="A355" s="66" t="s">
        <v>464</v>
      </c>
      <c r="B355" s="148">
        <v>3446.35</v>
      </c>
      <c r="C355" s="148">
        <v>3385.4</v>
      </c>
      <c r="D355" s="148">
        <v>3541</v>
      </c>
      <c r="E355" s="148">
        <v>3338.8</v>
      </c>
      <c r="F355" s="148">
        <v>3455.35</v>
      </c>
      <c r="G355" s="340">
        <v>9</v>
      </c>
      <c r="H355" s="148"/>
      <c r="I355" s="201"/>
      <c r="J355" s="253"/>
    </row>
    <row r="356" spans="1:10" ht="12.75">
      <c r="A356" s="66" t="s">
        <v>465</v>
      </c>
      <c r="B356" s="148">
        <v>2994.35</v>
      </c>
      <c r="C356" s="148">
        <v>2965.25</v>
      </c>
      <c r="D356" s="148">
        <v>2987.55</v>
      </c>
      <c r="E356" s="148">
        <v>2946.35</v>
      </c>
      <c r="F356" s="148">
        <v>2982.3</v>
      </c>
      <c r="G356" s="340">
        <v>-12.05</v>
      </c>
      <c r="H356" s="148"/>
      <c r="I356" s="225"/>
      <c r="J356" s="252"/>
    </row>
    <row r="357" spans="1:10" ht="12.75">
      <c r="A357" s="66" t="s">
        <v>466</v>
      </c>
      <c r="B357" s="157">
        <v>1981.2</v>
      </c>
      <c r="C357" s="157">
        <v>1960.45</v>
      </c>
      <c r="D357" s="157">
        <v>2005.75</v>
      </c>
      <c r="E357" s="157">
        <v>1953.3</v>
      </c>
      <c r="F357" s="157">
        <v>2002.4</v>
      </c>
      <c r="G357" s="341">
        <v>21.2</v>
      </c>
      <c r="H357" s="157"/>
      <c r="I357" s="225"/>
      <c r="J357" s="252"/>
    </row>
    <row r="358" spans="1:10" ht="12.75">
      <c r="A358" s="66" t="s">
        <v>467</v>
      </c>
      <c r="B358" s="157">
        <v>2414.95</v>
      </c>
      <c r="C358" s="157">
        <v>2388.75</v>
      </c>
      <c r="D358" s="157">
        <v>2456.9</v>
      </c>
      <c r="E358" s="157">
        <v>2380.2</v>
      </c>
      <c r="F358" s="157">
        <v>2451.3</v>
      </c>
      <c r="G358" s="341">
        <v>36.35</v>
      </c>
      <c r="H358" s="157"/>
      <c r="I358" s="225"/>
      <c r="J358" s="252"/>
    </row>
    <row r="359" spans="1:10" ht="12.75">
      <c r="A359" s="66" t="s">
        <v>468</v>
      </c>
      <c r="B359" s="157">
        <v>1015.55</v>
      </c>
      <c r="C359" s="157">
        <v>1006.9</v>
      </c>
      <c r="D359" s="157">
        <v>1016.55</v>
      </c>
      <c r="E359" s="157">
        <v>991.95</v>
      </c>
      <c r="F359" s="157">
        <v>1013.8</v>
      </c>
      <c r="G359" s="341">
        <v>-1.75</v>
      </c>
      <c r="H359" s="157"/>
      <c r="I359" s="145"/>
      <c r="J359" s="145"/>
    </row>
    <row r="360" spans="1:10" ht="12.75">
      <c r="A360" s="159" t="s">
        <v>501</v>
      </c>
      <c r="B360" s="160">
        <v>41.56</v>
      </c>
      <c r="C360" s="160">
        <v>41.56</v>
      </c>
      <c r="D360" s="160">
        <v>41.58</v>
      </c>
      <c r="E360" s="160">
        <v>37.5</v>
      </c>
      <c r="F360" s="160">
        <v>37.97</v>
      </c>
      <c r="G360" s="342">
        <v>-3.59</v>
      </c>
      <c r="H360" s="157"/>
      <c r="I360" s="145"/>
      <c r="J360" s="145"/>
    </row>
    <row r="361" spans="1:10" ht="12.75">
      <c r="A361" s="232" t="s">
        <v>469</v>
      </c>
      <c r="B361" s="232"/>
      <c r="C361" s="207"/>
      <c r="D361" s="207"/>
      <c r="E361" s="207"/>
      <c r="F361" s="207"/>
      <c r="G361" s="355"/>
      <c r="H361" s="145"/>
      <c r="I361" s="145"/>
      <c r="J361" s="145"/>
    </row>
    <row r="362" spans="1:10" ht="12.75">
      <c r="A362" s="244"/>
      <c r="B362" s="244"/>
      <c r="C362" s="145"/>
      <c r="D362" s="139"/>
      <c r="E362" s="139"/>
      <c r="F362" s="145"/>
      <c r="G362" s="145"/>
      <c r="H362" s="145"/>
      <c r="I362" s="145"/>
      <c r="J362" s="145"/>
    </row>
    <row r="363" spans="1:10" ht="12.75">
      <c r="A363" s="194" t="s">
        <v>470</v>
      </c>
      <c r="B363" s="194"/>
      <c r="C363" s="207"/>
      <c r="D363" s="179"/>
      <c r="E363" s="226">
        <v>39878</v>
      </c>
      <c r="F363" s="204"/>
      <c r="G363" s="204"/>
      <c r="H363" s="204"/>
      <c r="I363" s="356"/>
      <c r="J363" s="200"/>
    </row>
    <row r="364" spans="1:10" ht="12.75">
      <c r="A364" s="137"/>
      <c r="B364" s="137"/>
      <c r="C364" s="163"/>
      <c r="D364" s="163"/>
      <c r="E364" s="163"/>
      <c r="F364" s="163"/>
      <c r="G364" s="163"/>
      <c r="H364" s="163"/>
      <c r="I364" s="344"/>
      <c r="J364" s="66"/>
    </row>
    <row r="365" spans="1:10" ht="12.75">
      <c r="A365" s="178" t="s">
        <v>284</v>
      </c>
      <c r="B365" s="165" t="s">
        <v>471</v>
      </c>
      <c r="C365" s="422" t="s">
        <v>472</v>
      </c>
      <c r="D365" s="165" t="s">
        <v>473</v>
      </c>
      <c r="E365" s="416"/>
      <c r="F365" s="580" t="s">
        <v>474</v>
      </c>
      <c r="G365" s="165" t="s">
        <v>471</v>
      </c>
      <c r="H365" s="165" t="s">
        <v>475</v>
      </c>
      <c r="I365" s="524" t="s">
        <v>476</v>
      </c>
      <c r="J365" s="59"/>
    </row>
    <row r="366" spans="1:10" ht="12.75">
      <c r="A366" s="145"/>
      <c r="B366" s="149" t="s">
        <v>477</v>
      </c>
      <c r="C366" s="64" t="s">
        <v>227</v>
      </c>
      <c r="D366" s="149" t="s">
        <v>477</v>
      </c>
      <c r="E366" s="145"/>
      <c r="F366" s="145"/>
      <c r="G366" s="576" t="s">
        <v>478</v>
      </c>
      <c r="H366" s="576" t="s">
        <v>479</v>
      </c>
      <c r="I366" s="343" t="s">
        <v>478</v>
      </c>
      <c r="J366" s="59"/>
    </row>
    <row r="367" spans="1:10" ht="12.75">
      <c r="A367" s="139"/>
      <c r="B367" s="53"/>
      <c r="C367" s="162" t="s">
        <v>480</v>
      </c>
      <c r="D367" s="53"/>
      <c r="E367" s="145"/>
      <c r="F367" s="139"/>
      <c r="G367" s="163"/>
      <c r="H367" s="159"/>
      <c r="I367" s="344"/>
      <c r="J367" s="59"/>
    </row>
    <row r="368" spans="1:10" ht="12.75">
      <c r="A368" s="203" t="s">
        <v>53</v>
      </c>
      <c r="B368" s="167">
        <v>2</v>
      </c>
      <c r="C368" s="167">
        <v>3</v>
      </c>
      <c r="D368" s="167">
        <v>4</v>
      </c>
      <c r="E368" s="207"/>
      <c r="F368" s="140">
        <v>5</v>
      </c>
      <c r="G368" s="196">
        <v>6</v>
      </c>
      <c r="H368" s="196">
        <v>7</v>
      </c>
      <c r="I368" s="405">
        <v>8</v>
      </c>
      <c r="J368" s="59"/>
    </row>
    <row r="369" spans="1:10" ht="12.75">
      <c r="A369" s="147"/>
      <c r="B369" s="167"/>
      <c r="C369" s="167"/>
      <c r="D369" s="167"/>
      <c r="E369" s="145"/>
      <c r="F369" s="147"/>
      <c r="G369" s="196"/>
      <c r="H369" s="223"/>
      <c r="I369" s="406"/>
      <c r="J369" s="59"/>
    </row>
    <row r="370" spans="1:10" ht="12.75">
      <c r="A370" s="233" t="s">
        <v>481</v>
      </c>
      <c r="B370" s="53"/>
      <c r="C370" s="52">
        <v>17</v>
      </c>
      <c r="D370" s="52">
        <v>1</v>
      </c>
      <c r="E370" s="236"/>
      <c r="F370" s="164" t="s">
        <v>291</v>
      </c>
      <c r="G370" s="52"/>
      <c r="H370" s="52">
        <v>13304.67</v>
      </c>
      <c r="I370" s="284">
        <v>34826</v>
      </c>
      <c r="J370" s="59"/>
    </row>
    <row r="371" spans="1:10" ht="12.75">
      <c r="A371" s="66" t="s">
        <v>292</v>
      </c>
      <c r="B371" s="66"/>
      <c r="C371" s="52"/>
      <c r="D371" s="52"/>
      <c r="E371" s="164"/>
      <c r="F371" s="164" t="s">
        <v>292</v>
      </c>
      <c r="G371" s="52"/>
      <c r="H371" s="52">
        <v>1189777</v>
      </c>
      <c r="I371" s="284">
        <v>8979.58</v>
      </c>
      <c r="J371" s="59"/>
    </row>
    <row r="372" spans="1:10" ht="12.75">
      <c r="A372" s="233" t="s">
        <v>482</v>
      </c>
      <c r="B372" s="53"/>
      <c r="C372" s="52"/>
      <c r="D372" s="52"/>
      <c r="E372" s="164"/>
      <c r="F372" s="164" t="s">
        <v>289</v>
      </c>
      <c r="G372" s="113">
        <f>G373+G374</f>
        <v>838</v>
      </c>
      <c r="H372" s="113">
        <f>H373+H374</f>
        <v>2213881.3600000003</v>
      </c>
      <c r="I372" s="345">
        <f>I373+I374</f>
        <v>856</v>
      </c>
      <c r="J372" s="59"/>
    </row>
    <row r="373" spans="1:10" ht="12.75">
      <c r="A373" s="66" t="s">
        <v>483</v>
      </c>
      <c r="B373" s="66"/>
      <c r="C373" s="52"/>
      <c r="D373" s="52"/>
      <c r="E373" s="164"/>
      <c r="F373" s="164" t="s">
        <v>484</v>
      </c>
      <c r="G373" s="52">
        <v>399</v>
      </c>
      <c r="H373" s="52">
        <v>1090708.55</v>
      </c>
      <c r="I373" s="284">
        <v>382</v>
      </c>
      <c r="J373" s="59"/>
    </row>
    <row r="374" spans="1:10" ht="12.75">
      <c r="A374" s="66" t="s">
        <v>485</v>
      </c>
      <c r="B374" s="53"/>
      <c r="C374" s="52"/>
      <c r="D374" s="52"/>
      <c r="E374" s="164"/>
      <c r="F374" s="164" t="s">
        <v>486</v>
      </c>
      <c r="G374" s="52">
        <v>439</v>
      </c>
      <c r="H374" s="52">
        <v>1123172.81</v>
      </c>
      <c r="I374" s="284">
        <v>474</v>
      </c>
      <c r="J374" s="59"/>
    </row>
    <row r="375" spans="1:10" ht="12.75">
      <c r="A375" s="66" t="s">
        <v>290</v>
      </c>
      <c r="B375" s="66"/>
      <c r="C375" s="164"/>
      <c r="D375" s="164"/>
      <c r="E375" s="164"/>
      <c r="F375" s="164" t="s">
        <v>290</v>
      </c>
      <c r="G375" s="113">
        <v>597</v>
      </c>
      <c r="H375" s="113">
        <v>139371.48</v>
      </c>
      <c r="I375" s="345">
        <v>1706</v>
      </c>
      <c r="J375" s="59"/>
    </row>
    <row r="376" spans="1:10" ht="12.75">
      <c r="A376" s="66" t="s">
        <v>483</v>
      </c>
      <c r="B376" s="66"/>
      <c r="C376" s="145"/>
      <c r="D376" s="164"/>
      <c r="E376" s="164"/>
      <c r="F376" s="164" t="s">
        <v>484</v>
      </c>
      <c r="G376" s="52">
        <v>0</v>
      </c>
      <c r="H376" s="52">
        <v>0</v>
      </c>
      <c r="I376" s="284">
        <v>0</v>
      </c>
      <c r="J376" s="59"/>
    </row>
    <row r="377" spans="1:10" ht="12.75">
      <c r="A377" s="66" t="s">
        <v>485</v>
      </c>
      <c r="B377" s="66"/>
      <c r="C377" s="164"/>
      <c r="D377" s="164"/>
      <c r="E377" s="164"/>
      <c r="F377" s="164" t="s">
        <v>487</v>
      </c>
      <c r="G377" s="52">
        <v>0</v>
      </c>
      <c r="H377" s="52">
        <v>0</v>
      </c>
      <c r="I377" s="284">
        <v>0</v>
      </c>
      <c r="J377" s="59"/>
    </row>
    <row r="378" spans="1:10" ht="12.75">
      <c r="A378" s="138"/>
      <c r="B378" s="183"/>
      <c r="C378" s="183"/>
      <c r="D378" s="183"/>
      <c r="E378" s="183"/>
      <c r="F378" s="183"/>
      <c r="G378" s="143"/>
      <c r="H378" s="143"/>
      <c r="I378" s="346"/>
      <c r="J378" s="59"/>
    </row>
    <row r="380" ht="12.75">
      <c r="A380" s="603" t="s">
        <v>631</v>
      </c>
    </row>
  </sheetData>
  <hyperlinks>
    <hyperlink ref="F394" location="'Options time series-NSE '!A1" tooltip="Time series on Nifty Options" display="Nifty Futures"/>
    <hyperlink ref="F393" location="'Options time series-NSE '!A1" tooltip="Time series on Nifty Options" display="Nifty Futures"/>
    <hyperlink ref="C395" location="'Options time series-BSE '!A1" display="Stock Futures"/>
    <hyperlink ref="F64999" location="'Options time series-NSE '!A1" display="Nifty Futures"/>
    <hyperlink ref="F64872" location="'Options time series-NSE '!A1" display="Nifty Futures"/>
    <hyperlink ref="F64944" location="'Options time series-BSE '!A1" display="Stock Options"/>
    <hyperlink ref="F64906" location="'Options time series-NSE '!A1" display="Stock Options"/>
    <hyperlink ref="F64947" location="'Options time series-NSE '!A1" display="Nifty Options"/>
    <hyperlink ref="F64866" location="'Options time series-NSE '!A1" display="Stock Options"/>
    <hyperlink ref="F64648" location="'CNX Nifty Junior'!A1" display="CNX Nifty Junior"/>
    <hyperlink ref="G64648" location="'CNX Nifty Junior'!A1" display="CNX Nifty Junior"/>
    <hyperlink ref="F64993" location="'Options time series-NSE '!A1" display="Nifty Futures"/>
    <hyperlink ref="F64992" location="'Options time series-NSE '!A1" display="Nifty Futures"/>
    <hyperlink ref="A64986" location="'BSE 200'!A1" display="BSE200 "/>
    <hyperlink ref="F65039" location="'Options time series-NSE '!A1" display="Nifty Futures"/>
    <hyperlink ref="F65033" location="'Options time series-NSE '!A1" display="Stock Futures"/>
    <hyperlink ref="F65034" location="'Options time series-NSE '!A1" display="Stock Futures"/>
    <hyperlink ref="F65040" location="'Options time series-NSE '!A1" display="Nifty Futures"/>
    <hyperlink ref="F65082" location="'Options time series-NSE '!A1" display="Stock Futures"/>
    <hyperlink ref="F65098" location="'Options time series-NSE '!A1" display="Nifty Options"/>
    <hyperlink ref="F64867:F64871" location="'Options time series-NSE '!A1" display="Nifty Futures"/>
    <hyperlink ref="L64872" location="'Options time series-NSE '!A1" display="Nifty Futures"/>
    <hyperlink ref="M64872" location="'Options time series-NSE '!A1" display="Nifty Futures"/>
    <hyperlink ref="L64869:L64871" location="'Options time series-NSE '!A1" display="Nifty Futures"/>
    <hyperlink ref="M64869:M64871" location="'Options time series-NSE '!A1" display="Nifty Futures"/>
    <hyperlink ref="F388" location="'Options time series-NSE '!A1" display="Nifty Options"/>
    <hyperlink ref="I388" location="'Options time series-NSE '!A1" display="Stock Options"/>
    <hyperlink ref="F402" location="'Options time series-NSE '!A1" display="Stock Options"/>
    <hyperlink ref="F433" location="'Options time series-NSE '!A1" display="Stock Options"/>
    <hyperlink ref="F432" location="'Options time series-NSE '!A1" display="Stock Options"/>
    <hyperlink ref="F444" location="'Options time series-NSE '!A1" display="Nifty Futures"/>
    <hyperlink ref="F448" location="'Options time series-NSE '!A1" display="Nifty Futures"/>
    <hyperlink ref="F429" location="'Options time series-NSE '!A1" display="Nifty Futures"/>
    <hyperlink ref="D498" location="'BSE FMC'!A1" tooltip="Time Series on BSE 200" display="BSEFMC "/>
    <hyperlink ref="D499" location="'BSE FMC'!A1" tooltip="Time Series on BSE 200" display="BSEFMC "/>
    <hyperlink ref="D432" location="'S&amp;P CNX NIFTY'!A1" display="S&amp;P CNX Nifty"/>
    <hyperlink ref="C498" location="'BSE HC'!A1" tooltip="Time series on Stock Options" display="BSE HC "/>
    <hyperlink ref="C499" location="'BSE HC'!A1" tooltip="Time series on Stock Options" display="BSE HC "/>
    <hyperlink ref="C429" location="'Options time series-BSE '!A1" display="Stock Futures"/>
    <hyperlink ref="C451" location="'Options time series-BSE '!A1" display="Sensex Futures"/>
    <hyperlink ref="H429" location="'Options time series-NSE '!A1" display="Stock Futures"/>
    <hyperlink ref="H451" location="'Options time series-NSE '!A1" display="Nifty Futures"/>
    <hyperlink ref="C433" location="'BSE HC'!A1" display="BSE HC "/>
    <hyperlink ref="C432" location="'BSE HC'!A1" display="BSE HC "/>
    <hyperlink ref="C402" location="'BSE HC'!A1" display="BSE HC "/>
    <hyperlink ref="D402" location="'BSE FMC'!A1" display="BSEFMC "/>
    <hyperlink ref="F496" location="'BSE TECK'!A1" display="BSE TECk "/>
    <hyperlink ref="D484" location="'BSE 100'!A1" display="BSE100 "/>
    <hyperlink ref="D483" location="'BSE 100'!A1" display="BSE100 "/>
    <hyperlink ref="C484" location="'S&amp;P CNX 500'!A1" display="S&amp;P CNX 500"/>
    <hyperlink ref="C483" location="'S&amp;P CNX 500'!A1" display="S&amp;P CNX 500"/>
    <hyperlink ref="F485" location="'Options time series-NSE '!A1" display="Nifty Futures"/>
    <hyperlink ref="H487" location="'BSE IT '!A1" display="BSE IT "/>
    <hyperlink ref="H483" location="'BSE CD'!A1" tooltip="Time Series on BSE HC" display="BSE CD "/>
    <hyperlink ref="F484" location="'Options time series-NSE '!A1" display="Nifty Futures"/>
    <hyperlink ref="F627" location="'Options time series-NSE '!A1" tooltip="Time series on Stock Options" display="Nifty Futures"/>
    <hyperlink ref="D819" location="'Options time series-BSE '!A1" display="Sensex Options"/>
    <hyperlink ref="D931" location="'BSE 100'!A1" display="BSE100 "/>
    <hyperlink ref="D885" location="'CNX Midcap 200'!A1" display="CNX Midcap 200"/>
    <hyperlink ref="F928" location="'Options time series-BSE '!A1" tooltip="Time series on Nifty Futures" display="Stock Futures"/>
    <hyperlink ref="D753" location="'Options time series-NSE '!A1" tooltip="Time series on Stock Futures" display="Stock Futures"/>
    <hyperlink ref="C754" location="'Options time series-NSE '!A1" display="Stock Options"/>
    <hyperlink ref="N64616" location="'Options time series-NSE '!A1" display="Nifty Futures"/>
    <hyperlink ref="N64623" location="'Options time series-NSE '!A1" display="Nifty Options"/>
    <hyperlink ref="N64627" location="'BSE HC'!A1" display="BSE HC "/>
    <hyperlink ref="G751" location="'CNX Midcap 200'!A1" display="CNX Midcap 200"/>
    <hyperlink ref="G750" location="'CNX Midcap 200'!A1" display="CNX Midcap 200"/>
    <hyperlink ref="A530" location="'Options time series-BSE '!A1" display="Stock Options"/>
    <hyperlink ref="K283" location="'BSE FMC'!A1" display="BSEFMC "/>
    <hyperlink ref="E64872" location="'Options time series-NSE '!A1" display="Nifty Futures"/>
    <hyperlink ref="E64869:E64871" location="'Options time series-NSE '!A1" display="Nifty Futures"/>
    <hyperlink ref="F64869:F64871" location="'Options time series-NSE '!A1" display="Nifty Futures"/>
    <hyperlink ref="A429" location="'Options time series-NSE '!A1" display="Stock Futures"/>
    <hyperlink ref="G64616" location="'Options time series-NSE '!A1" display="Nifty Futures"/>
    <hyperlink ref="G64623" location="'Options time series-NSE '!A1" display="Nifty Options"/>
    <hyperlink ref="G64627" location="'BSE HC'!A1" display="BSE HC "/>
    <hyperlink ref="E64648" location="'CNX Nifty Junior'!A1" display="CNX Nifty Junior"/>
    <hyperlink ref="C64648" location="'CNX Nifty Junior'!A1" display="CNX Nifty Junior"/>
    <hyperlink ref="D64648" location="'CNX Nifty Junior'!A1" display="CNX Nifty Junior"/>
    <hyperlink ref="A64648" location="'CNX Nifty Junior'!A1" display="CNX Nifty Junior"/>
    <hyperlink ref="B64648" location="'CNX Nifty Junior'!A1" display="CNX Nifty Junior"/>
    <hyperlink ref="D556" location="'Options time series-BSE '!A1" display="Stock Futures"/>
    <hyperlink ref="F556" location="'Options time series-NSE '!A1" tooltip="Time series on Nifty Futures" display="Nifty Futures"/>
    <hyperlink ref="H502" location="'Options time series-NSE '!A1" display="Nifty Futures"/>
    <hyperlink ref="G64564" location="'Options time series-NSE '!A1" display="Nifty Futures"/>
    <hyperlink ref="I64566" location="'Options time series-NSE '!A1" display="Nifty Futures"/>
    <hyperlink ref="I64569" location="'Options time series-NSE '!A1" display="Stock Futures"/>
    <hyperlink ref="I64575" location="'Options time series-NSE '!A1" display="Stock Options"/>
    <hyperlink ref="C454" location="'Options time series-BSE '!A1" display="Sensex Options"/>
    <hyperlink ref="H454" location="'Options time series-NSE '!A1" display="Nifty Options"/>
    <hyperlink ref="E792" location="'Options time series-NSE '!A1" display="Stock Futures"/>
    <hyperlink ref="F890" location="'Options time series-NSE '!A1" display="Nifty Futures"/>
    <hyperlink ref="F816" location="'Options time series-NSE '!A1" display="Nifty Futures"/>
    <hyperlink ref="C815" location="'CNX Midcap 200'!A1" display="CNX Midcap 200"/>
    <hyperlink ref="C819" location="'S&amp;P CNX NIFTY'!A1" display="S&amp;P CNX Nifty"/>
    <hyperlink ref="F822" location="'Options time series-NSE '!A1" display="Stock Futures"/>
    <hyperlink ref="F823" location="'Options time series-NSE '!A1" display="Stock Futures"/>
    <hyperlink ref="D822" location="'Options time series-BSE '!A1" display="Sensex Futures"/>
    <hyperlink ref="C823" location="'Options time series-BSE '!A1" display="Stock Futures"/>
    <hyperlink ref="H823" location="'Options time series-NSE '!A1" display="Stock Futures"/>
    <hyperlink ref="D826" location="'Options time series-BSE '!A1" display="Sensex Futures"/>
    <hyperlink ref="D756" location="'BSE TECK'!A1" display="BSE TECk "/>
    <hyperlink ref="C755" location="'Options time series-NSE '!A1" display="Stock Options"/>
    <hyperlink ref="D759" location="'BSE SENSEX'!A1" display="SENSEX "/>
    <hyperlink ref="C759" location="'Options time series-BSE '!A1" display="Sensex Options"/>
    <hyperlink ref="C775" location="'Options time series-BSE '!A1" display="Sensex Options"/>
    <hyperlink ref="D778" location="'Options time series-BSE '!A1" display="Sensex Futures"/>
    <hyperlink ref="F786" location="'Options time series-NSE '!A1" tooltip="Time series on Nifty Futures" display="Nifty Options"/>
    <hyperlink ref="F787" location="'Options time series-NSE '!A1" tooltip="Time series on Nifty Futures" display="Nifty Options"/>
    <hyperlink ref="D786" location="'S&amp;P CNX Defty'!A1" display="S&amp;P CNX Defty"/>
    <hyperlink ref="C786" location="'S&amp;P CNX 500'!A1" tooltip="Time Series on Sensex Futures" display="S&amp;P CNX 500"/>
    <hyperlink ref="C787" location="'S&amp;P CNX 500'!A1" tooltip="Time Series on Sensex Futures" display="S&amp;P CNX 500"/>
    <hyperlink ref="D787" location="'S&amp;P CNX Defty'!A1" display="S&amp;P CNX Defty"/>
    <hyperlink ref="F790" location="'Options time series-NSE '!A1" display="Nifty Futures"/>
    <hyperlink ref="D790" location="'CNX Nifty Junior'!A1" display="CNX Nifty Junior"/>
    <hyperlink ref="C790" location="'BSE CG'!A1" display="BSE CG "/>
    <hyperlink ref="F793" location="'Options time series-NSE '!A1" tooltip="Time series on Nifty Futures" display="Nifty Futures"/>
    <hyperlink ref="C793" location="'BSE CD'!A1" display="BSE CD "/>
    <hyperlink ref="D813" location="'Options time series-BSE '!A1" display="Sensex Futures"/>
    <hyperlink ref="F813" location="'Options time series-NSE '!A1" display="Nifty Futures"/>
    <hyperlink ref="D855" location="'Options time series-BSE '!A1" display="Sensex Futures"/>
    <hyperlink ref="I855" location="'Options time series-NSE '!A1" display="Nifty Futures"/>
    <hyperlink ref="F855" location="'Options time series-NSE '!A1" display="Nifty Futures"/>
    <hyperlink ref="H865" r:id="rId1" display="Interest Futures"/>
    <hyperlink ref="H881" r:id="rId2" display="Interest Futures"/>
    <hyperlink ref="B855" location="'Options time series-NSE '!A1" display="Nifty Futures"/>
    <hyperlink ref="C841" location="'BSE CD'!A1" display="BSE CD "/>
    <hyperlink ref="C872" location="'BSE CD'!A1" display="BSE CD "/>
    <hyperlink ref="F881" location="'Options time series-NSE '!A1" display="Nifty Futures"/>
    <hyperlink ref="F880" location="'Options time series-NSE '!A1" display="Nifty Futures"/>
    <hyperlink ref="A876" location="'BSE CG'!A1" display="BSE CG "/>
    <hyperlink ref="C943" location="'BSE SENSEX'!A1" display="SENSEX "/>
    <hyperlink ref="K309" location="'BSE CG'!A1" display="BSE CG "/>
    <hyperlink ref="K316" location="'BSE SENSEX'!A1" display="SENSEX "/>
    <hyperlink ref="K317" location="'BSE SENSEX'!A1" display="SENSEX "/>
    <hyperlink ref="D562" location="'S&amp;P CNX Defty'!A1" display="S&amp;P CNX Defty"/>
    <hyperlink ref="B559" location="'BSE FMC'!A1" display="BSEFMC "/>
    <hyperlink ref="F620" location="'Options time series-NSE '!A1" tooltip="Time series on Nifty Futures" display="Nifty Futures"/>
    <hyperlink ref="F624" location="'Options time series-NSE '!A1" tooltip="Time series on Nifty Futures" display="Stock Options"/>
    <hyperlink ref="F623" location="'Options time series-NSE '!A1" tooltip="Time series on Nifty Futures" display="Stock Options"/>
    <hyperlink ref="C562" location="'S&amp;P CNX 500'!A1" display="S&amp;P CNX 500"/>
    <hyperlink ref="F564" location="'Options time series-NSE '!A1" display="Stock Futures"/>
    <hyperlink ref="C563" location="'S&amp;P CNX 500'!A1" display="S&amp;P CNX 500"/>
    <hyperlink ref="F559" location="'Options time series-NSE '!A1" tooltip="Time series on Stock Futures" display="Nifty Futures"/>
    <hyperlink ref="H628" location="'Options time series-NSE '!A1" display="Nifty Futures"/>
    <hyperlink ref="F631" location="'Options time series-NSE '!A1" display="Stock Options"/>
    <hyperlink ref="F630" location="'Options time series-NSE '!A1" display="Stock Options"/>
    <hyperlink ref="P64648" location="'CNX Nifty Junior'!A1" display="CNX Nifty Junior"/>
    <hyperlink ref="Q64648" location="'CNX Nifty Junior'!A1" display="CNX Nifty Junior"/>
    <hyperlink ref="N64648" location="'CNX Nifty Junior'!A1" display="CNX Nifty Junior"/>
    <hyperlink ref="O64648" location="'CNX Nifty Junior'!A1" display="CNX Nifty Junior"/>
    <hyperlink ref="L64648" location="'CNX Nifty Junior'!A1" display="CNX Nifty Junior"/>
    <hyperlink ref="M64648" location="'CNX Nifty Junior'!A1" display="CNX Nifty Junior"/>
    <hyperlink ref="J64648" location="'CNX Nifty Junior'!A1" display="CNX Nifty Junior"/>
    <hyperlink ref="K64648" location="'CNX Nifty Junior'!A1" display="CNX Nifty Junior"/>
    <hyperlink ref="I64648" location="'CNX Nifty Junior'!A1" display="CNX Nifty Junior"/>
    <hyperlink ref="H64648" location="'CNX Nifty Junior'!A1" display="CNX Nifty Junior"/>
    <hyperlink ref="H755" location="'BSE TECK'!A1" display="BSE TECk "/>
    <hyperlink ref="H756" location="'BSE TECK'!A1" display="BSE TECk "/>
    <hyperlink ref="G755" location="'BSE 100'!A1" tooltip="Time Series on BSE CD" display="BSE100 "/>
    <hyperlink ref="G756" location="'BSE 100'!A1" tooltip="Time Series on BSE CD" display="BSE100 "/>
    <hyperlink ref="H759" location="'BSE SENSEX'!A1" display="SENSEX "/>
    <hyperlink ref="G759" location="'Options time series-BSE '!A1" display="Sensex Options"/>
    <hyperlink ref="L768" location="'Options time series-BSE '!A1" display="Sensex Options"/>
    <hyperlink ref="K768" location="'Options time series-BSE '!A1" display="Sensex Futures"/>
    <hyperlink ref="L772" location="'Options time series-BSE '!A1" display="Sensex Futures"/>
    <hyperlink ref="K771" location="'Options time series-NSE '!A1" tooltip="Time series on Nifty Futures" display="Nifty Options"/>
    <hyperlink ref="K772" location="'Options time series-NSE '!A1" tooltip="Time series on Nifty Futures" display="Nifty Options"/>
    <hyperlink ref="G775" location="'S&amp;P CNX 500'!A1" tooltip="Time Series on Sensex Futures" display="S&amp;P CNX 500"/>
    <hyperlink ref="H778" location="'CNX Midcap 200'!A1" display="CNX Midcap 200"/>
    <hyperlink ref="F396" location="'Options time series-NSE '!A1" display="Stock Futures"/>
    <hyperlink ref="F397" location="'Options time series-NSE '!A1" display="Stock Futures"/>
    <hyperlink ref="F395" location="'Options time series-NSE '!A1" display="Stock Futures"/>
    <hyperlink ref="C397" location="'Options time series-BSE '!A1" display="Stock Futures"/>
    <hyperlink ref="F64912" location="'Options time series-NSE '!A1" display="Nifty Options"/>
    <hyperlink ref="F64950" location="'Options time series-NSE '!A1" display="Stock Futures"/>
    <hyperlink ref="F64954" location="'Options time series-NSE '!A1" display="Stock Futures"/>
    <hyperlink ref="F64910" location="'Options time series-NSE '!A1" display="Stock Futures"/>
    <hyperlink ref="F64914" location="'Options time series-NSE '!A1" display="Nifty Futures"/>
    <hyperlink ref="F64952" location="'Options time series-NSE '!A1" display="Nifty Futures"/>
    <hyperlink ref="F65001" location="'Options time series-NSE '!A1" display="Nifty Futures"/>
    <hyperlink ref="F64874" location="'Options time series-NSE '!A1" display="Nifty Futures"/>
    <hyperlink ref="F64946" location="'Options time series-BSE '!A1" display="Stock Options"/>
    <hyperlink ref="F64908" location="'Options time series-NSE '!A1" display="Stock Options"/>
    <hyperlink ref="F64949" location="'Options time series-NSE '!A1" display="Nifty Options"/>
    <hyperlink ref="F64951" location="'Options time series-NSE '!A1" display="Nifty Futures"/>
    <hyperlink ref="F64953" location="'Options time series-NSE '!A1" display="Stock Futures"/>
    <hyperlink ref="F64868" location="'Options time series-NSE '!A1" display="Stock Options"/>
    <hyperlink ref="F64955" location="'Options time series-NSE '!A1" display="Stock Futures"/>
    <hyperlink ref="F64650" location="'CNX Nifty Junior'!A1" display="CNX Nifty Junior"/>
    <hyperlink ref="G64650" location="'CNX Nifty Junior'!A1" display="CNX Nifty Junior"/>
    <hyperlink ref="F64995" location="'Options time series-NSE '!A1" display="Stock Futures"/>
    <hyperlink ref="F64997" location="'Options time series-NSE '!A1" display="Nifty Options"/>
    <hyperlink ref="F64994" location="'Options time series-NSE '!A1" display="Stock Options"/>
    <hyperlink ref="F64996" location="'Options time series-NSE '!A1" display="Stock Options"/>
    <hyperlink ref="F64998" location="'Options time series-NSE '!A1" display="Nifty Options"/>
    <hyperlink ref="A64988" location="'BSE 200'!A1" display="BSE200 "/>
    <hyperlink ref="F65041" location="'BSE CG'!A1" display="BSE CG "/>
    <hyperlink ref="F65003" location="'Options time series-NSE '!A1" display="Stock Futures"/>
    <hyperlink ref="F65005" location="'Options time series-NSE '!A1" display="Nifty Futures"/>
    <hyperlink ref="F65009" location="'Options time series-NSE '!A1" display="Stock Futures"/>
    <hyperlink ref="F65007" location="'Options time series-NSE '!A1" display="Nifty Futures"/>
    <hyperlink ref="F65035" location="'Options time series-NSE '!A1" display="Nifty Options"/>
    <hyperlink ref="F65036" location="'Options time series-NSE '!A1" display="Nifty Options"/>
    <hyperlink ref="F65042" location="'BSE CG'!A1" display="BSE CG "/>
    <hyperlink ref="F65084" location="'Options time series-NSE '!A1" display="Stock Futures"/>
    <hyperlink ref="F65100" location="'Options time series-NSE '!A1" display="Nifty Options"/>
    <hyperlink ref="F64869:F64873" location="'Options time series-NSE '!A1" display="Nifty Futures"/>
    <hyperlink ref="L64874" location="'Options time series-NSE '!A1" display="Nifty Futures"/>
    <hyperlink ref="M64874" location="'Options time series-NSE '!A1" display="Nifty Futures"/>
    <hyperlink ref="L64871:L64873" location="'Options time series-NSE '!A1" display="Nifty Futures"/>
    <hyperlink ref="M64871:M64873" location="'Options time series-NSE '!A1" display="Nifty Futures"/>
    <hyperlink ref="F64948" location="'Options time series-NSE '!A1" display="Nifty Futures"/>
    <hyperlink ref="F390" location="'Options time series-NSE '!A1" display="Nifty Options"/>
    <hyperlink ref="I390" location="'Options time series-NSE '!A1" display="Stock Options"/>
    <hyperlink ref="F404" location="'Options time series-NSE '!A1" display="Stock Options"/>
    <hyperlink ref="F437" location="'Options time series-NSE '!A1" display="Nifty Options"/>
    <hyperlink ref="F435" location="'Options time series-NSE '!A1" display="Nifty Options"/>
    <hyperlink ref="F436" location="'Options time series-NSE '!A1" display="Nifty Options"/>
    <hyperlink ref="F434" location="'Options time series-NSE '!A1" tooltip="Time series on Stock Options" display="Nifty Futures"/>
    <hyperlink ref="F452" location="'Options time series-NSE '!A1" display="Nifty Futures"/>
    <hyperlink ref="F454" location="'Options time series-NSE '!A1" display="Nifty Futures"/>
    <hyperlink ref="F446" location="'Options time series-NSE '!A1" display="Nifty Futures"/>
    <hyperlink ref="F450" location="'Options time series-NSE '!A1" display="Nifty Futures"/>
    <hyperlink ref="F500" location="'Options time series-NSE '!A1" display="Nifty Futures"/>
    <hyperlink ref="F431" location="'Options time series-NSE '!A1" display="Nifty Futures"/>
    <hyperlink ref="D500" location="'BSE HC'!A1" display="BSE HC "/>
    <hyperlink ref="D501" location="'BSE HC'!A1" display="BSE HC "/>
    <hyperlink ref="D434" location="'S&amp;P CNX NIFTY'!A1" display="S&amp;P CNX Nifty"/>
    <hyperlink ref="C500" location="'BSE CG'!A1" display="BSE CG "/>
    <hyperlink ref="C501" location="'BSE CG'!A1" display="BSE CG "/>
    <hyperlink ref="C431" location="'Options time series-BSE '!A1" display="Stock Futures"/>
    <hyperlink ref="C453" location="'Options time series-BSE '!A1" display="Sensex Futures"/>
    <hyperlink ref="H431" location="'Options time series-NSE '!A1" display="Stock Futures"/>
    <hyperlink ref="H453" location="'Options time series-NSE '!A1" display="Nifty Futures"/>
    <hyperlink ref="C440" location="'BSE 100'!A1" display="BSE100 "/>
    <hyperlink ref="C439" location="'BSE 100'!A1" display="BSE100 "/>
    <hyperlink ref="C438" location="'BSE 200'!A1" display="BSE200 "/>
    <hyperlink ref="C437" location="'BSE 500'!A1" display="BSE500 "/>
    <hyperlink ref="C436" location="'BSE IT '!A1" display="BSE IT "/>
    <hyperlink ref="C435" location="'BSE CD'!A1" display="BSE CD "/>
    <hyperlink ref="C434" location="'BSE FMC'!A1" display="BSEFMC "/>
    <hyperlink ref="C404" location="'BSE HC'!A1" display="BSE HC "/>
    <hyperlink ref="D404" location="'BSE FMC'!A1" display="BSEFMC "/>
    <hyperlink ref="F497" location="'BSE FMC'!A1" display="BSEFMC "/>
    <hyperlink ref="F495" location="'BSE TECK'!A1" display="BSE TECk "/>
    <hyperlink ref="F491" location="'BSE HC'!A1" display="BSE HC "/>
    <hyperlink ref="F498" location="'BSE FMC'!A1" display="BSEFMC "/>
    <hyperlink ref="F492" location="'BSE IT '!A1" display="BSE IT "/>
    <hyperlink ref="D490" location="'BSE TECK'!A1" display="BSE TECk "/>
    <hyperlink ref="D489" location="'BSE TECK'!A1" display="BSE TECk "/>
    <hyperlink ref="D488" location="'BSE 100'!A1" display="BSE100 "/>
    <hyperlink ref="D487" location="'BSE IT '!A1" display="BSE IT "/>
    <hyperlink ref="D486" location="'BSE CD'!A1" display="BSE CD "/>
    <hyperlink ref="D485" location="'BSE FMC'!A1" display="BSEFMC "/>
    <hyperlink ref="C489" location="'BSE CG'!A1" display="BSE CG "/>
    <hyperlink ref="C488" location="'BSE CG'!A1" display="BSE CG "/>
    <hyperlink ref="C487" location="'BSE CG'!A1" display="BSE CG "/>
    <hyperlink ref="C486" location="'BSE PSU'!A1" display="BSEPSU "/>
    <hyperlink ref="C485" location="'S&amp;P CNX Defty'!A1" display="S&amp;P CNX Defty"/>
    <hyperlink ref="F493" location="'BSE HC'!A1" display="BSE HC "/>
    <hyperlink ref="F487" location="'BSE CG'!A1" display="BSE CG "/>
    <hyperlink ref="F494" location="'BSE TECK'!A1" display="BSE TECk "/>
    <hyperlink ref="F488" location="'Options time series-NSE '!A1" display="Nifty Options"/>
    <hyperlink ref="C493" location="'Options time series-NSE '!A1" display="Nifty Options"/>
    <hyperlink ref="C491" location="'Options time series-BSE '!A1" display="Stock Futures"/>
    <hyperlink ref="H493" location="'BSE TECK'!A1" display="BSE TECk "/>
    <hyperlink ref="H491" location="'BSE 200'!A1" display="BSE200 "/>
    <hyperlink ref="H489" location="'BSE IT '!A1" display="BSE IT "/>
    <hyperlink ref="H485" location="'BSE CD'!A1" display="BSE CD "/>
    <hyperlink ref="F489" location="'Options time series-NSE '!A1" display="Nifty Options"/>
    <hyperlink ref="F490" location="'BSE HC'!A1" display="BSE HC "/>
    <hyperlink ref="F486" location="'BSE SENSEX'!A1" display="SENSEX "/>
    <hyperlink ref="F826" location="'Options time series-NSE '!A1" display="Nifty Futures"/>
    <hyperlink ref="F885" location="'Options time series-NSE '!A1" display="Nifty Options"/>
    <hyperlink ref="F629" location="'Options time series-NSE '!A1" display="Nifty Futures"/>
    <hyperlink ref="F791" location="'Options time series-NSE '!A1" display="Stock Futures"/>
    <hyperlink ref="D821" location="'Options time series-BSE '!A1" display="Sensex Options"/>
    <hyperlink ref="D933" location="'BSE 100'!A1" display="BSE100 "/>
    <hyperlink ref="D887" location="'CNX Midcap 200'!A1" display="CNX Midcap 200"/>
    <hyperlink ref="F930" location="'Options time series-BSE '!A1" display="Stock Futures"/>
    <hyperlink ref="D755" location="'Options time series-NSE '!A1" display="Stock Futures"/>
    <hyperlink ref="C756" location="'BSE 100'!A1" tooltip="Time Series on BSE CD" display="BSE100 "/>
    <hyperlink ref="N64618" location="'Options time series-NSE '!A1" display="Nifty Futures"/>
    <hyperlink ref="N64620" location="'Options time series-NSE '!A1" display="Stock Futures"/>
    <hyperlink ref="N64622" location="'Options time series-NSE '!A1" display="Nifty Futures"/>
    <hyperlink ref="N64625" location="'Options time series-NSE '!A1" display="Nifty Options"/>
    <hyperlink ref="N64629" location="'BSE HC'!A1" display="BSE HC "/>
    <hyperlink ref="G753" location="'Options time series-NSE '!A1" display="Stock Futures"/>
    <hyperlink ref="G752" location="'Options time series-NSE '!A1" tooltip="Time series on Stock Futures" display="Stock Futures"/>
    <hyperlink ref="A532" location="'Options time series-BSE '!A1" display="Stock Options"/>
    <hyperlink ref="K284" location="'BSE HC'!A1" display="BSE HC "/>
    <hyperlink ref="K282" location="'BSE IT '!A1" display="BSE IT "/>
    <hyperlink ref="E64874" location="'Options time series-NSE '!A1" display="Nifty Futures"/>
    <hyperlink ref="E64871:E64873" location="'Options time series-NSE '!A1" display="Nifty Futures"/>
    <hyperlink ref="F64871:F64873" location="'Options time series-NSE '!A1" display="Nifty Futures"/>
    <hyperlink ref="A431" location="'Options time series-NSE '!A1" display="Stock Futures"/>
    <hyperlink ref="G64618" location="'Options time series-NSE '!A1" display="Nifty Futures"/>
    <hyperlink ref="G64620" location="'Options time series-NSE '!A1" display="Stock Futures"/>
    <hyperlink ref="G64622" location="'Options time series-NSE '!A1" display="Nifty Futures"/>
    <hyperlink ref="G64625" location="'Options time series-NSE '!A1" display="Nifty Options"/>
    <hyperlink ref="G64629" location="'BSE HC'!A1" display="BSE HC "/>
    <hyperlink ref="E64650" location="'CNX Nifty Junior'!A1" display="CNX Nifty Junior"/>
    <hyperlink ref="C64650" location="'CNX Nifty Junior'!A1" display="CNX Nifty Junior"/>
    <hyperlink ref="D64650" location="'CNX Nifty Junior'!A1" display="CNX Nifty Junior"/>
    <hyperlink ref="A64650" location="'CNX Nifty Junior'!A1" display="CNX Nifty Junior"/>
    <hyperlink ref="B64650" location="'CNX Nifty Junior'!A1" display="CNX Nifty Junior"/>
    <hyperlink ref="D558" location="'Options time series-BSE '!A1" display="Stock Futures"/>
    <hyperlink ref="F558" location="'Options time series-NSE '!A1" display="Nifty Futures"/>
    <hyperlink ref="H504" location="'Options time series-NSE '!A1" display="Nifty Futures"/>
    <hyperlink ref="G64566" location="'Options time series-NSE '!A1" display="Nifty Futures"/>
    <hyperlink ref="I64568" location="'Options time series-NSE '!A1" display="Nifty Futures"/>
    <hyperlink ref="I64573" location="'Options time series-NSE '!A1" display="Nifty Options"/>
    <hyperlink ref="I64571" location="'Options time series-NSE '!A1" display="Stock Futures"/>
    <hyperlink ref="I64577" location="'Options time series-NSE '!A1" display="Stock Options"/>
    <hyperlink ref="C456" location="'Options time series-BSE '!A1" display="Sensex Options"/>
    <hyperlink ref="H456" location="'Options time series-NSE '!A1" display="Nifty Options"/>
    <hyperlink ref="E794" location="'Options time series-NSE '!A1" display="Stock Futures"/>
    <hyperlink ref="F892" location="'Options time series-NSE '!A1" display="Nifty Futures"/>
    <hyperlink ref="F817" location="'Options time series-NSE '!A1" tooltip="Time series on Nifty Futures" display="Stock Options"/>
    <hyperlink ref="F818" location="'Options time series-NSE '!A1" display="Stock Futures"/>
    <hyperlink ref="D817" location="'CNX Midcap 200'!A1" display="CNX Midcap 200"/>
    <hyperlink ref="C817" location="'CNX Midcap 200'!A1" display="CNX Midcap 200"/>
    <hyperlink ref="F821" location="'BSE PSU'!A1" display="BSEPSU "/>
    <hyperlink ref="C821" location="'S&amp;P CNX NIFTY'!A1" display="S&amp;P CNX Nifty"/>
    <hyperlink ref="F824" location="'Options time series-NSE '!A1" display="Nifty Futures"/>
    <hyperlink ref="F825" location="'Options time series-NSE '!A1" display="Nifty Options"/>
    <hyperlink ref="D824" location="'Options time series-BSE '!A1" display="Sensex Futures"/>
    <hyperlink ref="C825" location="'Options time series-BSE '!A1" display="Stock Futures"/>
    <hyperlink ref="H825" location="'Options time series-NSE '!A1" display="Stock Futures"/>
    <hyperlink ref="F827" location="'Options time series-NSE '!A1" display="Nifty Futures"/>
    <hyperlink ref="F828" location="'Options time series-NSE '!A1" display="Nifty Futures"/>
    <hyperlink ref="D828" location="'Options time series-BSE '!A1" display="Sensex Futures"/>
    <hyperlink ref="D757" location="'BSE 100'!A1" display="BSE100 "/>
    <hyperlink ref="D758" location="'BSE 100'!A1" display="BSE100 "/>
    <hyperlink ref="C757" location="'BSE 200'!A1" display="BSE200 "/>
    <hyperlink ref="C758" location="'BSE 200'!A1" display="BSE200 "/>
    <hyperlink ref="D760" location="'BSE TECK'!A1" display="BSE TECk "/>
    <hyperlink ref="D761" location="'BSE TECK'!A1" display="BSE TECk "/>
    <hyperlink ref="C761" location="'Options time series-BSE '!A1" display="Sensex Options"/>
    <hyperlink ref="C777" location="'Options time series-BSE '!A1" display="Sensex Options"/>
    <hyperlink ref="D780" location="'Options time series-BSE '!A1" display="Sensex Futures"/>
    <hyperlink ref="C779" location="'Options time series-BSE '!A1" display="Sensex Futures"/>
    <hyperlink ref="F788" location="'Options time series-NSE '!A1" display="Nifty Futures"/>
    <hyperlink ref="F789" location="'Options time series-NSE '!A1" display="Nifty Futures"/>
    <hyperlink ref="D788" location="'S&amp;P CNX 500'!A1" display="S&amp;P CNX 500"/>
    <hyperlink ref="C788" location="'CNX Midcap 200'!A1" display="CNX Midcap 200"/>
    <hyperlink ref="C789" location="'CNX Midcap 200'!A1" display="CNX Midcap 200"/>
    <hyperlink ref="D789" location="'S&amp;P CNX 500'!A1" display="S&amp;P CNX 500"/>
    <hyperlink ref="F792" location="'Options time series-NSE '!A1" display="Stock Futures"/>
    <hyperlink ref="D791" location="'S&amp;P CNX NIFTY'!A1" display="S&amp;P CNX Nifty"/>
    <hyperlink ref="D792" location="'S&amp;P CNX NIFTY'!A1" display="S&amp;P CNX Nifty"/>
    <hyperlink ref="C791" location="'BSE PSU'!A1" display="BSEPSU "/>
    <hyperlink ref="C792" location="'BSE PSU'!A1" display="BSEPSU "/>
    <hyperlink ref="F795" location="'Options time series-NSE '!A1" display="Stock Futures"/>
    <hyperlink ref="F794" location="'Options time series-NSE '!A1" display="Stock Futures"/>
    <hyperlink ref="C794" location="'BSE FMC'!A1" display="BSEFMC "/>
    <hyperlink ref="C795" location="'BSE FMC'!A1" display="BSEFMC "/>
    <hyperlink ref="F797" location="'Options time series-NSE '!A1" display="Nifty Options"/>
    <hyperlink ref="D815" location="'Options time series-BSE '!A1" display="Sensex Futures"/>
    <hyperlink ref="F815" location="'Options time series-NSE '!A1" display="Nifty Futures"/>
    <hyperlink ref="F819" location="'Options time series-NSE '!A1" display="Stock Futures"/>
    <hyperlink ref="C2" location="'BSE CG'!A1" display="BSE CG "/>
    <hyperlink ref="D2" location="'CNX Nifty Junior'!A1" display="CNX Nifty Junior"/>
    <hyperlink ref="F2" location="'Options time series-NSE '!A1" display="Stock Futures"/>
    <hyperlink ref="D857" location="'Options time series-BSE '!A1" display="Sensex Futures"/>
    <hyperlink ref="I857" location="'Options time series-NSE '!A1" display="Nifty Futures"/>
    <hyperlink ref="F857" location="'Options time series-NSE '!A1" display="Nifty Futures"/>
    <hyperlink ref="H867" r:id="rId3" display="Interest Futures"/>
    <hyperlink ref="H883" r:id="rId4" display="Interest Futures"/>
    <hyperlink ref="B857" location="'Options time series-NSE '!A1" display="Nifty Futures"/>
    <hyperlink ref="C843" location="'BSE CD'!A1" display="BSE CD "/>
    <hyperlink ref="C874" location="'BSE CD'!A1" display="BSE CD "/>
    <hyperlink ref="F883" location="'Options time series-NSE '!A1" display="Stock Futures"/>
    <hyperlink ref="F882" location="'Options time series-NSE '!A1" tooltip="Time series on Nifty Futures" display="Stock Futures"/>
    <hyperlink ref="A878" location="'BSE CG'!A1" display="BSE CG "/>
    <hyperlink ref="C945" location="'BSE SENSEX'!A1" display="SENSEX "/>
    <hyperlink ref="K310" location="'BSE PSU'!A1" display="BSEPSU "/>
    <hyperlink ref="K318" location="'BSE TECK'!A1" display="BSE TECk "/>
    <hyperlink ref="K319" location="'BSE 100'!A1" display="BSE100 "/>
    <hyperlink ref="K320" location="'BSE 100'!A1" display="BSE100 "/>
    <hyperlink ref="N304" location="'Options time series-NSE '!A1" display="Stock Options"/>
    <hyperlink ref="F560" location="'BSE IT '!A1" display="BSE IT "/>
    <hyperlink ref="D564" location="'S&amp;P CNX Defty'!A1" display="S&amp;P CNX Defty"/>
    <hyperlink ref="B561" location="'BSE FMC'!A1" display="BSEFMC "/>
    <hyperlink ref="F622" location="'Options time series-NSE '!A1" display="Nifty Futures"/>
    <hyperlink ref="F626" location="'Options time series-NSE '!A1" display="Stock Futures"/>
    <hyperlink ref="F625" location="'Options time series-NSE '!A1" display="Stock Futures"/>
    <hyperlink ref="C564" location="'CNX Nifty Junior'!A1" display="CNX Nifty Junior"/>
    <hyperlink ref="F566" location="'Options time series-NSE '!A1" display="Stock Futures"/>
    <hyperlink ref="C565" location="'CNX Nifty Junior'!A1" display="CNX Nifty Junior"/>
    <hyperlink ref="F561" location="'BSE IT '!A1" display="BSE IT "/>
    <hyperlink ref="H630" location="'Options time series-NSE '!A1" display="Nifty Futures"/>
    <hyperlink ref="F633" location="'Options time series-NSE '!A1" display="Stock Options"/>
    <hyperlink ref="F632" location="'Options time series-NSE '!A1" display="Stock Options"/>
    <hyperlink ref="P64650" location="'CNX Nifty Junior'!A1" display="CNX Nifty Junior"/>
    <hyperlink ref="Q64650" location="'CNX Nifty Junior'!A1" display="CNX Nifty Junior"/>
    <hyperlink ref="N64650" location="'CNX Nifty Junior'!A1" display="CNX Nifty Junior"/>
    <hyperlink ref="O64650" location="'CNX Nifty Junior'!A1" display="CNX Nifty Junior"/>
    <hyperlink ref="L64650" location="'CNX Nifty Junior'!A1" display="CNX Nifty Junior"/>
    <hyperlink ref="M64650" location="'CNX Nifty Junior'!A1" display="CNX Nifty Junior"/>
    <hyperlink ref="J64650" location="'CNX Nifty Junior'!A1" display="CNX Nifty Junior"/>
    <hyperlink ref="K64650" location="'CNX Nifty Junior'!A1" display="CNX Nifty Junior"/>
    <hyperlink ref="I64650" location="'CNX Nifty Junior'!A1" display="CNX Nifty Junior"/>
    <hyperlink ref="H64650" location="'CNX Nifty Junior'!A1" display="CNX Nifty Junior"/>
    <hyperlink ref="H757" location="'BSE 100'!A1" display="BSE100 "/>
    <hyperlink ref="H758" location="'BSE 100'!A1" display="BSE100 "/>
    <hyperlink ref="G757" location="'BSE 200'!A1" display="BSE200 "/>
    <hyperlink ref="G758" location="'BSE 200'!A1" display="BSE200 "/>
    <hyperlink ref="H760" location="'BSE TECK'!A1" display="BSE TECk "/>
    <hyperlink ref="H761" location="'BSE TECK'!A1" display="BSE TECk "/>
    <hyperlink ref="G761" location="'Options time series-BSE '!A1" display="Sensex Options"/>
    <hyperlink ref="L770" location="'Options time series-BSE '!A1" display="Sensex Options"/>
    <hyperlink ref="K770" location="'Options time series-BSE '!A1" display="Sensex Futures"/>
    <hyperlink ref="L774" location="'Options time series-BSE '!A1" display="Sensex Futures"/>
    <hyperlink ref="K773" location="'Options time series-NSE '!A1" display="Nifty Futures"/>
    <hyperlink ref="K774" location="'Options time series-NSE '!A1" display="Nifty Futures"/>
    <hyperlink ref="L776" location="'S&amp;P CNX Defty'!A1" display="S&amp;P CNX Defty"/>
    <hyperlink ref="G777" location="'S&amp;P CNX 500'!A1" display="S&amp;P CNX 500"/>
    <hyperlink ref="H780" location="'CNX Midcap 200'!A1" display="CNX Midcap 200"/>
    <hyperlink ref="G779" location="'S&amp;P CNX 500'!A1" display="S&amp;P CNX 500"/>
    <hyperlink ref="C396" location="'Options time series-BSE '!A1" display="Stock Futures"/>
    <hyperlink ref="F64911" location="'Options time series-NSE '!A1" display="Nifty Options"/>
    <hyperlink ref="F64909" location="'Options time series-NSE '!A1" display="Stock Futures"/>
    <hyperlink ref="F64913" location="'Options time series-NSE '!A1" display="Nifty Futures"/>
    <hyperlink ref="F65000" location="'Options time series-NSE '!A1" display="Nifty Futures"/>
    <hyperlink ref="F64873" location="'Options time series-NSE '!A1" display="Nifty Futures"/>
    <hyperlink ref="F64945" location="'Options time series-BSE '!A1" display="Stock Options"/>
    <hyperlink ref="F64907" location="'Options time series-NSE '!A1" display="Stock Options"/>
    <hyperlink ref="F64867" location="'Options time series-NSE '!A1" display="Stock Options"/>
    <hyperlink ref="F64649" location="'CNX Nifty Junior'!A1" display="CNX Nifty Junior"/>
    <hyperlink ref="G64649" location="'CNX Nifty Junior'!A1" display="CNX Nifty Junior"/>
    <hyperlink ref="A64987" location="'BSE 200'!A1" display="BSE200 "/>
    <hyperlink ref="F65002" location="'Options time series-NSE '!A1" display="Stock Futures"/>
    <hyperlink ref="F65004" location="'Options time series-NSE '!A1" display="Nifty Futures"/>
    <hyperlink ref="F65008" location="'Options time series-NSE '!A1" display="Stock Futures"/>
    <hyperlink ref="F65006" location="'Options time series-NSE '!A1" display="Nifty Futures"/>
    <hyperlink ref="F65083" location="'Options time series-NSE '!A1" display="Stock Futures"/>
    <hyperlink ref="F65099" location="'Options time series-NSE '!A1" display="Nifty Options"/>
    <hyperlink ref="F64868:F64872" location="'Options time series-NSE '!A1" display="Nifty Futures"/>
    <hyperlink ref="L64873" location="'Options time series-NSE '!A1" display="Nifty Futures"/>
    <hyperlink ref="M64873" location="'Options time series-NSE '!A1" display="Nifty Futures"/>
    <hyperlink ref="L64870:L64872" location="'Options time series-NSE '!A1" display="Nifty Futures"/>
    <hyperlink ref="M64870:M64872" location="'Options time series-NSE '!A1" display="Nifty Futures"/>
    <hyperlink ref="F389" location="'Options time series-NSE '!A1" display="Nifty Options"/>
    <hyperlink ref="I389" location="'Options time series-NSE '!A1" display="Stock Options"/>
    <hyperlink ref="F403" location="'Options time series-NSE '!A1" display="Stock Options"/>
    <hyperlink ref="F451" location="'Options time series-NSE '!A1" tooltip="Time series on Nifty Futures" display="Nifty Futures"/>
    <hyperlink ref="F453" location="'Options time series-NSE '!A1" tooltip="Time series on Stock Futures" display="Nifty Futures"/>
    <hyperlink ref="F445" location="'Options time series-NSE '!A1" display="Nifty Futures"/>
    <hyperlink ref="F449" location="'Options time series-NSE '!A1" display="Nifty Futures"/>
    <hyperlink ref="F499" location="'Options time series-NSE '!A1" display="Nifty Futures"/>
    <hyperlink ref="F430" location="'Options time series-NSE '!A1" display="Nifty Futures"/>
    <hyperlink ref="D433" location="'S&amp;P CNX NIFTY'!A1" display="S&amp;P CNX Nifty"/>
    <hyperlink ref="C430" location="'Options time series-BSE '!A1" display="Stock Futures"/>
    <hyperlink ref="C452" location="'Options time series-BSE '!A1" display="Sensex Futures"/>
    <hyperlink ref="H430" location="'Options time series-NSE '!A1" display="Stock Futures"/>
    <hyperlink ref="H452" location="'Options time series-NSE '!A1" display="Nifty Futures"/>
    <hyperlink ref="C403" location="'BSE HC'!A1" display="BSE HC "/>
    <hyperlink ref="D403" location="'BSE FMC'!A1" display="BSEFMC "/>
    <hyperlink ref="C492" location="'Options time series-NSE '!A1" display="Nifty Options"/>
    <hyperlink ref="C490" location="'Options time series-BSE '!A1" display="Stock Futures"/>
    <hyperlink ref="H492" location="'BSE TECK'!A1" display="BSE TECk "/>
    <hyperlink ref="H490" location="'BSE 200'!A1" display="BSE200 "/>
    <hyperlink ref="H488" location="'BSE IT '!A1" display="BSE IT "/>
    <hyperlink ref="H484" location="'BSE CD'!A1" tooltip="Time Series on BSE HC" display="BSE CD "/>
    <hyperlink ref="F884" location="'Options time series-NSE '!A1" display="Nifty Options"/>
    <hyperlink ref="F628" location="'Options time series-NSE '!A1" tooltip="Time series on Stock Options" display="Nifty Futures"/>
    <hyperlink ref="D820" location="'Options time series-BSE '!A1" display="Sensex Options"/>
    <hyperlink ref="D932" location="'BSE 100'!A1" display="BSE100 "/>
    <hyperlink ref="D886" location="'CNX Midcap 200'!A1" display="CNX Midcap 200"/>
    <hyperlink ref="F929" location="'Options time series-BSE '!A1" tooltip="Time series on Nifty Futures" display="Stock Futures"/>
    <hyperlink ref="D754" location="'Options time series-NSE '!A1" tooltip="Time series on Stock Futures" display="Stock Futures"/>
    <hyperlink ref="N64617" location="'Options time series-NSE '!A1" display="Nifty Futures"/>
    <hyperlink ref="N64619" location="'Options time series-NSE '!A1" display="Stock Futures"/>
    <hyperlink ref="N64621" location="'Options time series-NSE '!A1" display="Nifty Futures"/>
    <hyperlink ref="N64624" location="'Options time series-NSE '!A1" display="Nifty Options"/>
    <hyperlink ref="N64628" location="'BSE HC'!A1" display="BSE HC "/>
    <hyperlink ref="A531" location="'Options time series-BSE '!A1" display="Stock Options"/>
    <hyperlink ref="E64873" location="'Options time series-NSE '!A1" display="Nifty Futures"/>
    <hyperlink ref="E64870:E64872" location="'Options time series-NSE '!A1" display="Nifty Futures"/>
    <hyperlink ref="F64870:F64872" location="'Options time series-NSE '!A1" display="Nifty Futures"/>
    <hyperlink ref="A430" location="'Options time series-NSE '!A1" display="Stock Futures"/>
    <hyperlink ref="G64617" location="'Options time series-NSE '!A1" display="Nifty Futures"/>
    <hyperlink ref="G64619" location="'Options time series-NSE '!A1" display="Stock Futures"/>
    <hyperlink ref="G64621" location="'Options time series-NSE '!A1" display="Nifty Futures"/>
    <hyperlink ref="G64624" location="'Options time series-NSE '!A1" display="Nifty Options"/>
    <hyperlink ref="G64628" location="'BSE HC'!A1" display="BSE HC "/>
    <hyperlink ref="E64649" location="'CNX Nifty Junior'!A1" display="CNX Nifty Junior"/>
    <hyperlink ref="C64649" location="'CNX Nifty Junior'!A1" display="CNX Nifty Junior"/>
    <hyperlink ref="D64649" location="'CNX Nifty Junior'!A1" display="CNX Nifty Junior"/>
    <hyperlink ref="A64649" location="'CNX Nifty Junior'!A1" display="CNX Nifty Junior"/>
    <hyperlink ref="B64649" location="'CNX Nifty Junior'!A1" display="CNX Nifty Junior"/>
    <hyperlink ref="D557" location="'Options time series-BSE '!A1" display="Stock Futures"/>
    <hyperlink ref="F557" location="'Options time series-NSE '!A1" tooltip="Time series on Nifty Futures" display="Nifty Futures"/>
    <hyperlink ref="H503" location="'Options time series-NSE '!A1" display="Nifty Futures"/>
    <hyperlink ref="G64565" location="'Options time series-NSE '!A1" display="Nifty Futures"/>
    <hyperlink ref="I64567" location="'Options time series-NSE '!A1" display="Nifty Futures"/>
    <hyperlink ref="I64572" location="'Options time series-NSE '!A1" display="Nifty Options"/>
    <hyperlink ref="I64570" location="'Options time series-NSE '!A1" display="Stock Futures"/>
    <hyperlink ref="I64576" location="'Options time series-NSE '!A1" display="Stock Options"/>
    <hyperlink ref="C455" location="'Options time series-BSE '!A1" display="Sensex Options"/>
    <hyperlink ref="H455" location="'Options time series-NSE '!A1" display="Nifty Options"/>
    <hyperlink ref="E793" location="'Options time series-NSE '!A1" display="Stock Futures"/>
    <hyperlink ref="F891" location="'Options time series-NSE '!A1" display="Nifty Futures"/>
    <hyperlink ref="D816" location="'CNX Midcap 200'!A1" display="CNX Midcap 200"/>
    <hyperlink ref="C816" location="'CNX Midcap 200'!A1" display="CNX Midcap 200"/>
    <hyperlink ref="F820" location="'BSE PSU'!A1" display="BSEPSU "/>
    <hyperlink ref="C820" location="'S&amp;P CNX NIFTY'!A1" display="S&amp;P CNX Nifty"/>
    <hyperlink ref="D823" location="'Options time series-BSE '!A1" display="Sensex Futures"/>
    <hyperlink ref="C824" location="'Options time series-BSE '!A1" display="Stock Futures"/>
    <hyperlink ref="H824" location="'Options time series-NSE '!A1" display="Stock Futures"/>
    <hyperlink ref="D827" location="'Options time series-BSE '!A1" display="Sensex Futures"/>
    <hyperlink ref="C760" location="'Options time series-BSE '!A1" display="Sensex Options"/>
    <hyperlink ref="C776" location="'Options time series-BSE '!A1" display="Sensex Options"/>
    <hyperlink ref="D779" location="'Options time series-BSE '!A1" display="Sensex Futures"/>
    <hyperlink ref="C778" location="'Options time series-BSE '!A1" display="Sensex Futures"/>
    <hyperlink ref="F796" location="'Options time series-NSE '!A1" display="Nifty Options"/>
    <hyperlink ref="D814" location="'Options time series-BSE '!A1" display="Sensex Futures"/>
    <hyperlink ref="F814" location="'Options time series-NSE '!A1" display="Nifty Futures"/>
    <hyperlink ref="D856" location="'Options time series-BSE '!A1" display="Sensex Futures"/>
    <hyperlink ref="I856" location="'Options time series-NSE '!A1" display="Nifty Futures"/>
    <hyperlink ref="F856" location="'Options time series-NSE '!A1" display="Nifty Futures"/>
    <hyperlink ref="H866" r:id="rId5" display="Interest Futures"/>
    <hyperlink ref="H882" r:id="rId6" display="Interest Futures"/>
    <hyperlink ref="B856" location="'Options time series-NSE '!A1" display="Nifty Futures"/>
    <hyperlink ref="C842" location="'BSE CD'!A1" display="BSE CD "/>
    <hyperlink ref="C873" location="'BSE CD'!A1" display="BSE CD "/>
    <hyperlink ref="A877" location="'BSE CG'!A1" display="BSE CG "/>
    <hyperlink ref="C944" location="'BSE SENSEX'!A1" display="SENSEX "/>
    <hyperlink ref="N303" location="'Options time series-NSE '!A1" display="Stock Options"/>
    <hyperlink ref="D563" location="'S&amp;P CNX Defty'!A1" display="S&amp;P CNX Defty"/>
    <hyperlink ref="B560" location="'BSE FMC'!A1" display="BSEFMC "/>
    <hyperlink ref="F621" location="'Options time series-NSE '!A1" tooltip="Time series on Nifty Futures" display="Nifty Futures"/>
    <hyperlink ref="F565" location="'Options time series-NSE '!A1" display="Stock Futures"/>
    <hyperlink ref="H629" location="'Options time series-NSE '!A1" display="Nifty Futures"/>
    <hyperlink ref="P64649" location="'CNX Nifty Junior'!A1" display="CNX Nifty Junior"/>
    <hyperlink ref="Q64649" location="'CNX Nifty Junior'!A1" display="CNX Nifty Junior"/>
    <hyperlink ref="N64649" location="'CNX Nifty Junior'!A1" display="CNX Nifty Junior"/>
    <hyperlink ref="O64649" location="'CNX Nifty Junior'!A1" display="CNX Nifty Junior"/>
    <hyperlink ref="L64649" location="'CNX Nifty Junior'!A1" display="CNX Nifty Junior"/>
    <hyperlink ref="M64649" location="'CNX Nifty Junior'!A1" display="CNX Nifty Junior"/>
    <hyperlink ref="J64649" location="'CNX Nifty Junior'!A1" display="CNX Nifty Junior"/>
    <hyperlink ref="K64649" location="'CNX Nifty Junior'!A1" display="CNX Nifty Junior"/>
    <hyperlink ref="I64649" location="'CNX Nifty Junior'!A1" display="CNX Nifty Junior"/>
    <hyperlink ref="H64649" location="'CNX Nifty Junior'!A1" display="CNX Nifty Junior"/>
    <hyperlink ref="G760" location="'Options time series-BSE '!A1" display="Sensex Options"/>
    <hyperlink ref="L769" location="'Options time series-BSE '!A1" display="Sensex Options"/>
    <hyperlink ref="K769" location="'Options time series-BSE '!A1" display="Sensex Futures"/>
    <hyperlink ref="L773" location="'Options time series-BSE '!A1" display="Sensex Futures"/>
    <hyperlink ref="L775" location="'S&amp;P CNX Defty'!A1" display="S&amp;P CNX Defty"/>
    <hyperlink ref="G776" location="'S&amp;P CNX 500'!A1" tooltip="Time Series on Sensex Futures" display="S&amp;P CNX 500"/>
    <hyperlink ref="H779" location="'CNX Midcap 200'!A1" display="CNX Midcap 200"/>
    <hyperlink ref="G778" location="'S&amp;P CNX 500'!A1" display="S&amp;P CNX 500"/>
    <hyperlink ref="G6" location="'Options time series-NSE '!A1" display="Nifty Options"/>
    <hyperlink ref="G209" location="'BSE HC'!A1" display="BSE HC "/>
    <hyperlink ref="G149" location="'Options time series-NSE '!A1" display="Nifty Futures"/>
    <hyperlink ref="G34" location="'Options time series-NSE '!A1" display="Nifty Futures"/>
    <hyperlink ref="F152" location="'Options time series-NSE '!A1" display="Stock Options"/>
    <hyperlink ref="G62" location="'Options time series-NSE '!A1" display="Nifty Futures"/>
    <hyperlink ref="F151" location="'Options time series-NSE '!A1" display="Nifty Options"/>
    <hyperlink ref="D213" location="'Options time series-BSE '!A1" display="Stock Futures"/>
    <hyperlink ref="E209" location="'CNX Midcap 200'!A1" display="CNX Midcap 200"/>
    <hyperlink ref="J149" location="'Options time series-NSE '!A1" display="Stock Options"/>
    <hyperlink ref="C152" location="'S&amp;P CNX Defty'!A1" display="S&amp;P CNX Defty"/>
    <hyperlink ref="G208" location="'Options time series-NSE '!A1" display="Nifty Futures"/>
    <hyperlink ref="F214" location="'Options time series-BSE '!A1" display="Sensex Options"/>
    <hyperlink ref="H214" location="'Options time series-BSE '!A1" display="Sensex Options"/>
    <hyperlink ref="G132" location="'BSE SENSEX'!A1" display="SENSEX "/>
    <hyperlink ref="F133" location="'Options time series-NSE '!A1" display="Stock Futures"/>
    <hyperlink ref="C214" location="'Options time series-BSE '!A1" display="Sensex Options"/>
    <hyperlink ref="G105" location="'Options time series-NSE '!A1" display="Nifty Futures"/>
    <hyperlink ref="G180" location="'Options time series-NSE '!A1" display="Nifty Futures"/>
    <hyperlink ref="D226" location="'CNX Midcap 200'!A1" display="CNX Midcap 200"/>
    <hyperlink ref="G226" location="'BSE SENSEX'!A1" display="SENSEX "/>
    <hyperlink ref="F229" location="'Options time series-NSE '!A1" display="Stock Futures"/>
    <hyperlink ref="F228" location="'Options time series-NSE '!A1" display="Nifty Futures"/>
    <hyperlink ref="G225" location="'Options time series-NSE '!A1" display="Stock Options"/>
    <hyperlink ref="F227" location="'Options time series-NSE '!A1" display="Nifty Options"/>
    <hyperlink ref="A228" location="'BSE 100'!A1" display="BSE100 "/>
    <hyperlink ref="A359" location="'S&amp;P CNX Defty'!A1" display="S&amp;P CNX Defty"/>
    <hyperlink ref="G347" location="'Options time series-BSE '!A1" display="Stock Futures"/>
    <hyperlink ref="J347" location="'Options time series-NSE '!A1" display="Nifty Futures"/>
    <hyperlink ref="J349" location="'Options time series-NSE '!A1" display="Nifty Futures"/>
    <hyperlink ref="D304" location="'CNX Midcap 200'!A1" display="CNX Midcap 200"/>
    <hyperlink ref="G304" location="'BSE SENSEX'!A1" display="SENSEX "/>
    <hyperlink ref="G303" location="'Options time series-NSE '!A1" display="Stock Options"/>
    <hyperlink ref="A306" location="'BSE 100'!A1" display="BSE100 "/>
    <hyperlink ref="F77" location="'Options time series-NSE '!A1" display="Nifty Options"/>
    <hyperlink ref="A158" location="'BSE 200'!A1" display="BSE200 "/>
    <hyperlink ref="B213" location="'Options time series-NSE '!A1" display="Stock Futures"/>
    <hyperlink ref="C149" location="'Options time series-NSE '!A1" display="Stock Options"/>
    <hyperlink ref="B136" location="'Options time series-NSE '!A1" display="Stock Options"/>
    <hyperlink ref="B272" location="'Options time series-NSE '!A1" display="Nifty Futures"/>
    <hyperlink ref="C307" location="'BSE SENSEX'!A1" display="SENSEX "/>
    <hyperlink ref="D307" location="'Options time series-NSE '!A1" display="Stock Options"/>
    <hyperlink ref="F307" location="'Options time series-NSE '!A1" display="Nifty Options"/>
    <hyperlink ref="F306" location="'BSE 200'!A1" display="BSE200 "/>
    <hyperlink ref="F305" location="'Options time series-NSE '!A1" display="Stock Options"/>
    <hyperlink ref="B349" location="'Options time series-NSE '!A1" display="Nifty Futures"/>
    <hyperlink ref="F1" location="Index!A1" display="Index!A1"/>
    <hyperlink ref="A380" location="Index!A1" display="Index!A1"/>
  </hyperlinks>
  <printOptions/>
  <pageMargins left="0.75" right="0.75" top="1" bottom="1" header="0.5" footer="0.5"/>
  <pageSetup horizontalDpi="600" verticalDpi="600" orientation="landscape" scale="76" r:id="rId7"/>
</worksheet>
</file>

<file path=xl/worksheets/sheet2.xml><?xml version="1.0" encoding="utf-8"?>
<worksheet xmlns="http://schemas.openxmlformats.org/spreadsheetml/2006/main" xmlns:r="http://schemas.openxmlformats.org/officeDocument/2006/relationships">
  <dimension ref="A2:Q42"/>
  <sheetViews>
    <sheetView workbookViewId="0" topLeftCell="A1">
      <selection activeCell="A42" sqref="A42"/>
    </sheetView>
  </sheetViews>
  <sheetFormatPr defaultColWidth="9.140625" defaultRowHeight="12.75"/>
  <cols>
    <col min="1" max="1" width="34.57421875" style="0" customWidth="1"/>
    <col min="2" max="9" width="9.8515625" style="0" customWidth="1"/>
    <col min="10" max="15" width="10.28125" style="0" customWidth="1"/>
    <col min="16" max="16" width="9.7109375" style="0" customWidth="1"/>
  </cols>
  <sheetData>
    <row r="2" spans="1:14" ht="12.75">
      <c r="A2" s="1" t="s">
        <v>1</v>
      </c>
      <c r="B2" s="2"/>
      <c r="C2" s="2"/>
      <c r="D2" s="2"/>
      <c r="E2" s="2"/>
      <c r="F2" s="2"/>
      <c r="G2" s="2"/>
      <c r="H2" s="2"/>
      <c r="I2" s="2"/>
      <c r="J2" s="2"/>
      <c r="K2" s="2"/>
      <c r="L2" s="2"/>
      <c r="M2" s="3"/>
      <c r="N2" s="2"/>
    </row>
    <row r="3" spans="1:14" ht="12.75">
      <c r="A3" s="1" t="s">
        <v>0</v>
      </c>
      <c r="B3" s="2"/>
      <c r="C3" s="2"/>
      <c r="D3" s="2"/>
      <c r="E3" s="2"/>
      <c r="F3" s="2"/>
      <c r="G3" s="2"/>
      <c r="H3" s="2"/>
      <c r="I3" s="2"/>
      <c r="J3" s="2"/>
      <c r="K3" s="2"/>
      <c r="L3" s="2"/>
      <c r="M3" s="3"/>
      <c r="N3" s="2"/>
    </row>
    <row r="4" spans="1:17" ht="12.75">
      <c r="A4" s="4"/>
      <c r="B4" s="5"/>
      <c r="C4" s="5"/>
      <c r="D4" s="4"/>
      <c r="E4" s="4"/>
      <c r="F4" s="4"/>
      <c r="G4" s="4"/>
      <c r="H4" s="4"/>
      <c r="I4" s="4"/>
      <c r="J4" s="4"/>
      <c r="K4" s="4"/>
      <c r="L4" s="4"/>
      <c r="M4" s="4"/>
      <c r="N4" s="4"/>
      <c r="O4" s="5"/>
      <c r="P4" s="5"/>
      <c r="Q4" s="5"/>
    </row>
    <row r="5" spans="1:17" ht="12.75">
      <c r="A5" s="260" t="s">
        <v>2</v>
      </c>
      <c r="B5" s="585" t="s">
        <v>3</v>
      </c>
      <c r="C5" s="585"/>
      <c r="D5" s="585" t="s">
        <v>4</v>
      </c>
      <c r="E5" s="585"/>
      <c r="F5" s="586" t="s">
        <v>5</v>
      </c>
      <c r="G5" s="586"/>
      <c r="H5" s="585" t="s">
        <v>6</v>
      </c>
      <c r="I5" s="585"/>
      <c r="J5" s="2" t="s">
        <v>7</v>
      </c>
      <c r="K5" s="2"/>
      <c r="L5" s="6" t="s">
        <v>8</v>
      </c>
      <c r="M5" s="2"/>
      <c r="N5" s="3" t="s">
        <v>9</v>
      </c>
      <c r="O5" s="2"/>
      <c r="P5" s="3" t="s">
        <v>10</v>
      </c>
      <c r="Q5" s="261"/>
    </row>
    <row r="6" spans="1:17" ht="12.75">
      <c r="A6" s="13"/>
      <c r="B6" s="6" t="s">
        <v>11</v>
      </c>
      <c r="C6" s="6" t="s">
        <v>12</v>
      </c>
      <c r="D6" s="6" t="s">
        <v>11</v>
      </c>
      <c r="E6" s="6" t="s">
        <v>12</v>
      </c>
      <c r="F6" s="6" t="s">
        <v>11</v>
      </c>
      <c r="G6" s="6" t="s">
        <v>12</v>
      </c>
      <c r="H6" s="6" t="s">
        <v>11</v>
      </c>
      <c r="I6" s="6" t="s">
        <v>12</v>
      </c>
      <c r="J6" s="6" t="s">
        <v>11</v>
      </c>
      <c r="K6" s="6" t="s">
        <v>12</v>
      </c>
      <c r="L6" s="6" t="s">
        <v>11</v>
      </c>
      <c r="M6" s="6" t="s">
        <v>12</v>
      </c>
      <c r="N6" s="6" t="s">
        <v>11</v>
      </c>
      <c r="O6" s="6" t="s">
        <v>12</v>
      </c>
      <c r="P6" s="6" t="s">
        <v>11</v>
      </c>
      <c r="Q6" s="262" t="s">
        <v>12</v>
      </c>
    </row>
    <row r="7" spans="1:17" ht="12.75">
      <c r="A7" s="47"/>
      <c r="B7" s="8" t="s">
        <v>13</v>
      </c>
      <c r="C7" s="8" t="s">
        <v>14</v>
      </c>
      <c r="D7" s="8" t="s">
        <v>13</v>
      </c>
      <c r="E7" s="8" t="s">
        <v>14</v>
      </c>
      <c r="F7" s="8" t="s">
        <v>13</v>
      </c>
      <c r="G7" s="8" t="s">
        <v>14</v>
      </c>
      <c r="H7" s="8" t="s">
        <v>13</v>
      </c>
      <c r="I7" s="8" t="s">
        <v>14</v>
      </c>
      <c r="J7" s="8" t="s">
        <v>13</v>
      </c>
      <c r="K7" s="8" t="s">
        <v>14</v>
      </c>
      <c r="L7" s="8" t="s">
        <v>13</v>
      </c>
      <c r="M7" s="8" t="s">
        <v>14</v>
      </c>
      <c r="N7" s="8" t="s">
        <v>13</v>
      </c>
      <c r="O7" s="8" t="s">
        <v>14</v>
      </c>
      <c r="P7" s="8" t="s">
        <v>13</v>
      </c>
      <c r="Q7" s="263" t="s">
        <v>14</v>
      </c>
    </row>
    <row r="8" spans="1:17" ht="12.75">
      <c r="A8" s="26" t="s">
        <v>15</v>
      </c>
      <c r="F8" s="6"/>
      <c r="G8" s="6"/>
      <c r="J8" s="6"/>
      <c r="K8" s="6"/>
      <c r="L8" s="6"/>
      <c r="M8" s="6"/>
      <c r="N8" s="6"/>
      <c r="O8" s="6"/>
      <c r="P8" s="6"/>
      <c r="Q8" s="277"/>
    </row>
    <row r="9" spans="1:17" ht="12.75">
      <c r="A9" s="49" t="s">
        <v>16</v>
      </c>
      <c r="B9" s="246">
        <v>115</v>
      </c>
      <c r="C9" s="246">
        <v>63638</v>
      </c>
      <c r="D9" s="246">
        <v>117</v>
      </c>
      <c r="E9" s="246">
        <v>30603</v>
      </c>
      <c r="F9" s="246">
        <v>131</v>
      </c>
      <c r="G9" s="246">
        <v>21154</v>
      </c>
      <c r="H9" s="6">
        <v>54</v>
      </c>
      <c r="I9" s="6">
        <v>13482</v>
      </c>
      <c r="J9" s="246">
        <v>27</v>
      </c>
      <c r="K9" s="246">
        <v>3210</v>
      </c>
      <c r="L9" s="6">
        <v>9</v>
      </c>
      <c r="M9" s="6">
        <v>1878</v>
      </c>
      <c r="N9" s="9">
        <v>19</v>
      </c>
      <c r="O9" s="503">
        <v>5692.2</v>
      </c>
      <c r="P9" s="9">
        <v>139</v>
      </c>
      <c r="Q9" s="264">
        <v>4890</v>
      </c>
    </row>
    <row r="10" spans="1:17" ht="12.75">
      <c r="A10" s="49"/>
      <c r="B10" s="246"/>
      <c r="C10" s="504">
        <f>(C9/E9)*100-100</f>
        <v>107.94693330719213</v>
      </c>
      <c r="D10" s="246"/>
      <c r="E10" s="504">
        <f>(E9/G9)*100-100</f>
        <v>44.66767514418078</v>
      </c>
      <c r="F10" s="246"/>
      <c r="G10" s="504">
        <f>(G9/I9)*100-100</f>
        <v>56.90550363447559</v>
      </c>
      <c r="H10" s="6"/>
      <c r="I10" s="504">
        <f>(I9/K9)*100-100</f>
        <v>320</v>
      </c>
      <c r="J10" s="246"/>
      <c r="K10" s="504">
        <f>(K9/M9)*100-100</f>
        <v>70.926517571885</v>
      </c>
      <c r="L10" s="6"/>
      <c r="M10" s="504">
        <f>(M9/O9)*100-100</f>
        <v>-67.00748392537156</v>
      </c>
      <c r="N10" s="9"/>
      <c r="O10" s="504">
        <f>(O9/Q9)*100-100</f>
        <v>16.40490797546012</v>
      </c>
      <c r="P10" s="9"/>
      <c r="Q10" s="262" t="s">
        <v>17</v>
      </c>
    </row>
    <row r="11" spans="1:17" ht="12.75">
      <c r="A11" s="49" t="s">
        <v>18</v>
      </c>
      <c r="B11" s="246">
        <v>11</v>
      </c>
      <c r="C11" s="246">
        <v>14676</v>
      </c>
      <c r="D11" s="246">
        <v>8</v>
      </c>
      <c r="E11" s="246">
        <v>1425</v>
      </c>
      <c r="F11" s="246">
        <v>11</v>
      </c>
      <c r="G11" s="246">
        <v>7746</v>
      </c>
      <c r="H11" s="6">
        <v>12</v>
      </c>
      <c r="I11" s="6">
        <v>5710</v>
      </c>
      <c r="J11" s="246">
        <v>3</v>
      </c>
      <c r="K11" s="246">
        <v>1251</v>
      </c>
      <c r="L11" s="6">
        <v>4</v>
      </c>
      <c r="M11" s="6">
        <v>1236</v>
      </c>
      <c r="N11" s="505">
        <v>10</v>
      </c>
      <c r="O11" s="505">
        <v>4090.8</v>
      </c>
      <c r="P11" s="6">
        <v>17</v>
      </c>
      <c r="Q11" s="511">
        <v>2491.6</v>
      </c>
    </row>
    <row r="12" spans="1:17" ht="12.75">
      <c r="A12" s="49" t="s">
        <v>19</v>
      </c>
      <c r="B12" s="246">
        <v>104</v>
      </c>
      <c r="C12" s="246">
        <v>48962</v>
      </c>
      <c r="D12" s="246">
        <v>109</v>
      </c>
      <c r="E12" s="246">
        <v>29178</v>
      </c>
      <c r="F12" s="246">
        <v>120</v>
      </c>
      <c r="G12" s="246">
        <v>13408</v>
      </c>
      <c r="H12" s="6">
        <v>42</v>
      </c>
      <c r="I12" s="6">
        <v>7772</v>
      </c>
      <c r="J12" s="246">
        <v>24</v>
      </c>
      <c r="K12" s="246">
        <v>1959</v>
      </c>
      <c r="L12" s="6">
        <v>5</v>
      </c>
      <c r="M12" s="6">
        <v>642</v>
      </c>
      <c r="N12" s="505">
        <v>9</v>
      </c>
      <c r="O12" s="505">
        <v>1601.4</v>
      </c>
      <c r="P12" s="6">
        <v>122</v>
      </c>
      <c r="Q12" s="511">
        <v>2398.4</v>
      </c>
    </row>
    <row r="13" spans="1:17" ht="12.75">
      <c r="A13" s="49" t="s">
        <v>20</v>
      </c>
      <c r="B13" s="246">
        <v>4</v>
      </c>
      <c r="C13" s="246">
        <v>20069</v>
      </c>
      <c r="D13" s="246">
        <v>2</v>
      </c>
      <c r="E13" s="246">
        <v>1779</v>
      </c>
      <c r="F13" s="246">
        <v>7</v>
      </c>
      <c r="G13" s="246">
        <v>5786</v>
      </c>
      <c r="H13" s="6">
        <v>5</v>
      </c>
      <c r="I13" s="6">
        <v>8410</v>
      </c>
      <c r="J13" s="246">
        <v>8</v>
      </c>
      <c r="K13" s="246">
        <v>3980</v>
      </c>
      <c r="L13" s="6">
        <v>8</v>
      </c>
      <c r="M13" s="6">
        <v>2989</v>
      </c>
      <c r="N13" s="505">
        <v>5</v>
      </c>
      <c r="O13" s="505">
        <v>1419.5</v>
      </c>
      <c r="P13" s="6">
        <v>5</v>
      </c>
      <c r="Q13" s="511">
        <v>1472.2</v>
      </c>
    </row>
    <row r="14" spans="1:17" ht="12.75">
      <c r="A14" s="13"/>
      <c r="B14" s="246"/>
      <c r="C14" s="504">
        <f>(C13/E13)*100-100</f>
        <v>1028.105677346824</v>
      </c>
      <c r="D14" s="246"/>
      <c r="E14" s="504">
        <f>(E13/G13)*100-100</f>
        <v>-69.25337020394055</v>
      </c>
      <c r="F14" s="246"/>
      <c r="G14" s="504">
        <f>(G13/I13)*100-100</f>
        <v>-31.200951248513675</v>
      </c>
      <c r="H14" s="6"/>
      <c r="I14" s="504">
        <f>(I13/K13)*100-100</f>
        <v>111.3065326633166</v>
      </c>
      <c r="J14" s="246"/>
      <c r="K14" s="504">
        <f>(K13/M13)*100-100</f>
        <v>33.154901304784204</v>
      </c>
      <c r="L14" s="6"/>
      <c r="M14" s="504">
        <f>(M13/O13)*100-100</f>
        <v>110.56710109193381</v>
      </c>
      <c r="N14" s="9"/>
      <c r="O14" s="504">
        <f>(O13/Q13)*100-100</f>
        <v>-3.5796766743648902</v>
      </c>
      <c r="P14" s="6"/>
      <c r="Q14" s="262" t="s">
        <v>21</v>
      </c>
    </row>
    <row r="15" spans="1:17" ht="12.75">
      <c r="A15" s="13" t="s">
        <v>22</v>
      </c>
      <c r="B15" s="240" t="s">
        <v>23</v>
      </c>
      <c r="C15" s="240" t="s">
        <v>23</v>
      </c>
      <c r="D15" s="240" t="s">
        <v>23</v>
      </c>
      <c r="E15" s="240" t="s">
        <v>23</v>
      </c>
      <c r="F15" s="240" t="s">
        <v>23</v>
      </c>
      <c r="G15" s="240" t="s">
        <v>23</v>
      </c>
      <c r="H15" s="9" t="s">
        <v>23</v>
      </c>
      <c r="I15" s="9" t="s">
        <v>23</v>
      </c>
      <c r="J15" s="240" t="s">
        <v>23</v>
      </c>
      <c r="K15" s="240" t="s">
        <v>23</v>
      </c>
      <c r="L15" s="9" t="s">
        <v>23</v>
      </c>
      <c r="M15" s="9" t="s">
        <v>23</v>
      </c>
      <c r="N15" s="506" t="s">
        <v>23</v>
      </c>
      <c r="O15" s="506" t="s">
        <v>23</v>
      </c>
      <c r="P15" s="506" t="s">
        <v>23</v>
      </c>
      <c r="Q15" s="266" t="s">
        <v>23</v>
      </c>
    </row>
    <row r="16" spans="1:17" ht="12.75">
      <c r="A16" s="49" t="s">
        <v>24</v>
      </c>
      <c r="B16" s="240">
        <v>2</v>
      </c>
      <c r="C16" s="240">
        <v>2516</v>
      </c>
      <c r="D16" s="240" t="s">
        <v>23</v>
      </c>
      <c r="E16" s="240" t="s">
        <v>23</v>
      </c>
      <c r="F16" s="246">
        <v>1</v>
      </c>
      <c r="G16" s="246">
        <v>373</v>
      </c>
      <c r="H16" s="9">
        <v>1</v>
      </c>
      <c r="I16" s="9">
        <v>2684</v>
      </c>
      <c r="J16" s="246">
        <v>1</v>
      </c>
      <c r="K16" s="246">
        <v>100</v>
      </c>
      <c r="L16" s="9" t="s">
        <v>23</v>
      </c>
      <c r="M16" s="9" t="s">
        <v>23</v>
      </c>
      <c r="N16" s="505">
        <v>1</v>
      </c>
      <c r="O16" s="6">
        <v>350</v>
      </c>
      <c r="P16" s="506" t="s">
        <v>23</v>
      </c>
      <c r="Q16" s="266" t="s">
        <v>23</v>
      </c>
    </row>
    <row r="17" spans="1:17" ht="12.75">
      <c r="A17" s="13"/>
      <c r="B17" s="246"/>
      <c r="C17" s="246"/>
      <c r="D17" s="246"/>
      <c r="E17" s="246"/>
      <c r="F17" s="246"/>
      <c r="G17" s="246"/>
      <c r="H17" s="6"/>
      <c r="I17" s="6"/>
      <c r="J17" s="246"/>
      <c r="K17" s="246"/>
      <c r="L17" s="6"/>
      <c r="M17" s="6"/>
      <c r="N17" s="505"/>
      <c r="O17" s="6"/>
      <c r="P17" s="6"/>
      <c r="Q17" s="262"/>
    </row>
    <row r="18" spans="1:17" ht="12.75">
      <c r="A18" s="49" t="s">
        <v>25</v>
      </c>
      <c r="B18" s="246">
        <v>2</v>
      </c>
      <c r="C18" s="246">
        <v>17553</v>
      </c>
      <c r="D18" s="246">
        <v>1</v>
      </c>
      <c r="E18" s="246">
        <v>782</v>
      </c>
      <c r="F18" s="246">
        <v>6</v>
      </c>
      <c r="G18" s="246">
        <v>5413</v>
      </c>
      <c r="H18" s="6">
        <v>4</v>
      </c>
      <c r="I18" s="6">
        <v>5726</v>
      </c>
      <c r="J18" s="246">
        <v>7</v>
      </c>
      <c r="K18" s="246">
        <v>3880</v>
      </c>
      <c r="L18" s="6">
        <v>8</v>
      </c>
      <c r="M18" s="6">
        <v>2989</v>
      </c>
      <c r="N18" s="505">
        <v>4</v>
      </c>
      <c r="O18" s="505">
        <v>1069.5</v>
      </c>
      <c r="P18" s="6">
        <v>5</v>
      </c>
      <c r="Q18" s="511">
        <v>1472.2</v>
      </c>
    </row>
    <row r="19" spans="1:17" ht="12.75">
      <c r="A19" s="13"/>
      <c r="B19" s="246"/>
      <c r="C19" s="246"/>
      <c r="D19" s="246"/>
      <c r="E19" s="246"/>
      <c r="F19" s="246"/>
      <c r="G19" s="246"/>
      <c r="H19" s="6"/>
      <c r="I19" s="6"/>
      <c r="J19" s="246"/>
      <c r="K19" s="246"/>
      <c r="L19" s="6"/>
      <c r="M19" s="6"/>
      <c r="N19" s="505"/>
      <c r="O19" s="6"/>
      <c r="P19" s="6"/>
      <c r="Q19" s="511"/>
    </row>
    <row r="20" spans="1:17" ht="12.75">
      <c r="A20" s="49" t="s">
        <v>26</v>
      </c>
      <c r="B20" s="246">
        <v>119</v>
      </c>
      <c r="C20" s="246">
        <v>83707</v>
      </c>
      <c r="D20" s="246">
        <v>119</v>
      </c>
      <c r="E20" s="246">
        <v>32382</v>
      </c>
      <c r="F20" s="246">
        <v>138</v>
      </c>
      <c r="G20" s="246">
        <v>26940</v>
      </c>
      <c r="H20" s="6">
        <v>59</v>
      </c>
      <c r="I20" s="6">
        <v>21892</v>
      </c>
      <c r="J20" s="246">
        <v>35</v>
      </c>
      <c r="K20" s="246">
        <v>7190</v>
      </c>
      <c r="L20" s="6">
        <v>17</v>
      </c>
      <c r="M20" s="6">
        <v>4867</v>
      </c>
      <c r="N20" s="505">
        <v>24</v>
      </c>
      <c r="O20" s="505">
        <v>7111.7</v>
      </c>
      <c r="P20" s="6">
        <v>144</v>
      </c>
      <c r="Q20" s="511">
        <v>6362.2</v>
      </c>
    </row>
    <row r="21" spans="1:17" ht="12.75">
      <c r="A21" s="13"/>
      <c r="B21" s="246"/>
      <c r="C21" s="504">
        <f>(C20/E20)*100-100</f>
        <v>158.49854857636961</v>
      </c>
      <c r="D21" s="246"/>
      <c r="E21" s="504">
        <f>(E20/G20)*100-100</f>
        <v>20.200445434298445</v>
      </c>
      <c r="F21" s="246"/>
      <c r="G21" s="504">
        <f>(G20/I20)*100-100</f>
        <v>23.05865156221452</v>
      </c>
      <c r="H21" s="6"/>
      <c r="I21" s="504">
        <f>(I20/K20)*100-100</f>
        <v>204.47844228094579</v>
      </c>
      <c r="J21" s="246"/>
      <c r="K21" s="504">
        <f>(K20/M20)*100-100</f>
        <v>47.72960756112593</v>
      </c>
      <c r="L21" s="6"/>
      <c r="M21" s="504">
        <f>(M20/O20)*100-100</f>
        <v>-31.56347989932084</v>
      </c>
      <c r="N21" s="9"/>
      <c r="O21" s="504">
        <f>(O20/Q20)*100-100</f>
        <v>11.78051617365064</v>
      </c>
      <c r="P21" s="6"/>
      <c r="Q21" s="262" t="s">
        <v>27</v>
      </c>
    </row>
    <row r="22" spans="1:17" ht="12.75">
      <c r="A22" s="13" t="s">
        <v>28</v>
      </c>
      <c r="B22" s="246"/>
      <c r="C22" s="246"/>
      <c r="D22" s="246"/>
      <c r="E22" s="246"/>
      <c r="F22" s="246"/>
      <c r="G22" s="246"/>
      <c r="H22" s="6"/>
      <c r="I22" s="6"/>
      <c r="J22" s="246"/>
      <c r="K22" s="246"/>
      <c r="L22" s="6"/>
      <c r="M22" s="6"/>
      <c r="N22" s="505"/>
      <c r="O22" s="6"/>
      <c r="P22" s="6"/>
      <c r="Q22" s="262"/>
    </row>
    <row r="23" spans="1:17" ht="12.75">
      <c r="A23" s="49" t="s">
        <v>29</v>
      </c>
      <c r="B23" s="246">
        <v>1614</v>
      </c>
      <c r="C23" s="246">
        <v>129522</v>
      </c>
      <c r="D23" s="246">
        <v>1524</v>
      </c>
      <c r="E23" s="246">
        <v>81841</v>
      </c>
      <c r="F23" s="246">
        <v>946</v>
      </c>
      <c r="G23" s="246">
        <v>41190</v>
      </c>
      <c r="H23" s="6">
        <v>717</v>
      </c>
      <c r="I23" s="6">
        <v>35794</v>
      </c>
      <c r="J23" s="246">
        <v>578</v>
      </c>
      <c r="K23" s="246">
        <v>14866</v>
      </c>
      <c r="L23" s="6">
        <v>877</v>
      </c>
      <c r="M23" s="6">
        <v>25077</v>
      </c>
      <c r="N23" s="505">
        <v>672</v>
      </c>
      <c r="O23" s="6">
        <v>28620</v>
      </c>
      <c r="P23" s="6">
        <v>379</v>
      </c>
      <c r="Q23" s="511">
        <v>23105.6</v>
      </c>
    </row>
    <row r="24" spans="1:17" ht="12.75">
      <c r="A24" s="13"/>
      <c r="B24" s="246"/>
      <c r="C24" s="504">
        <f>(C23/E23)*100-100</f>
        <v>58.260529563421755</v>
      </c>
      <c r="D24" s="246"/>
      <c r="E24" s="504">
        <f>(E23/G23)*100-100</f>
        <v>98.69142995872784</v>
      </c>
      <c r="F24" s="246"/>
      <c r="G24" s="504">
        <f>(G23/I23)*100-100</f>
        <v>15.07515226015532</v>
      </c>
      <c r="H24" s="6"/>
      <c r="I24" s="504">
        <f>(I23/K23)*100-100</f>
        <v>140.77761334588996</v>
      </c>
      <c r="J24" s="246"/>
      <c r="K24" s="504">
        <f>(K23/M23)*100-100</f>
        <v>-40.718586752801365</v>
      </c>
      <c r="L24" s="6"/>
      <c r="M24" s="504">
        <f>(M23/O23)*100-100</f>
        <v>-12.379454926624732</v>
      </c>
      <c r="N24" s="9"/>
      <c r="O24" s="504">
        <f>(O23/Q23)*100-100</f>
        <v>23.86607575652657</v>
      </c>
      <c r="P24" s="6"/>
      <c r="Q24" s="267">
        <v>19</v>
      </c>
    </row>
    <row r="25" spans="1:17" ht="12.75">
      <c r="A25" s="13" t="s">
        <v>30</v>
      </c>
      <c r="B25" s="246">
        <v>904</v>
      </c>
      <c r="C25" s="246">
        <v>88151</v>
      </c>
      <c r="D25" s="246">
        <v>632</v>
      </c>
      <c r="E25" s="246">
        <v>48414</v>
      </c>
      <c r="F25" s="246">
        <v>375</v>
      </c>
      <c r="G25" s="246">
        <v>26463</v>
      </c>
      <c r="H25" s="6">
        <v>255</v>
      </c>
      <c r="I25" s="6">
        <v>20974</v>
      </c>
      <c r="J25" s="246">
        <v>291</v>
      </c>
      <c r="K25" s="246">
        <v>9178</v>
      </c>
      <c r="L25" s="6">
        <v>327</v>
      </c>
      <c r="M25" s="6">
        <v>9454</v>
      </c>
      <c r="N25" s="505">
        <v>363</v>
      </c>
      <c r="O25" s="6">
        <v>16019</v>
      </c>
      <c r="P25" s="6">
        <v>208</v>
      </c>
      <c r="Q25" s="511">
        <v>13262.6</v>
      </c>
    </row>
    <row r="26" spans="1:17" ht="12.75">
      <c r="A26" s="13" t="s">
        <v>31</v>
      </c>
      <c r="B26" s="246">
        <v>710</v>
      </c>
      <c r="C26" s="246">
        <v>41371</v>
      </c>
      <c r="D26" s="246">
        <v>892</v>
      </c>
      <c r="E26" s="246">
        <v>33427</v>
      </c>
      <c r="F26" s="246">
        <v>571</v>
      </c>
      <c r="G26" s="246">
        <v>14727</v>
      </c>
      <c r="H26" s="6">
        <v>462</v>
      </c>
      <c r="I26" s="6">
        <v>14820</v>
      </c>
      <c r="J26" s="246">
        <v>287</v>
      </c>
      <c r="K26" s="246">
        <v>5688</v>
      </c>
      <c r="L26" s="6">
        <v>550</v>
      </c>
      <c r="M26" s="6">
        <v>15623</v>
      </c>
      <c r="N26" s="505">
        <v>309</v>
      </c>
      <c r="O26" s="6">
        <v>12601</v>
      </c>
      <c r="P26" s="6">
        <v>171</v>
      </c>
      <c r="Q26" s="262">
        <v>9843</v>
      </c>
    </row>
    <row r="27" spans="1:17" ht="12.75">
      <c r="A27" s="49" t="s">
        <v>32</v>
      </c>
      <c r="B27" s="246">
        <v>198</v>
      </c>
      <c r="C27" s="246">
        <v>83046</v>
      </c>
      <c r="D27" s="246">
        <v>157</v>
      </c>
      <c r="E27" s="246">
        <v>64025</v>
      </c>
      <c r="F27" s="246">
        <v>169</v>
      </c>
      <c r="G27" s="246">
        <v>55284</v>
      </c>
      <c r="H27" s="6">
        <v>193</v>
      </c>
      <c r="I27" s="6">
        <v>47611</v>
      </c>
      <c r="J27" s="246">
        <v>222</v>
      </c>
      <c r="K27" s="246">
        <v>44349</v>
      </c>
      <c r="L27" s="6">
        <v>267</v>
      </c>
      <c r="M27" s="6">
        <v>41871</v>
      </c>
      <c r="N27" s="505">
        <v>286</v>
      </c>
      <c r="O27" s="6">
        <v>36256</v>
      </c>
      <c r="P27" s="6">
        <v>208</v>
      </c>
      <c r="Q27" s="511">
        <v>44730.8</v>
      </c>
    </row>
    <row r="28" spans="1:17" ht="12.75">
      <c r="A28" s="13"/>
      <c r="B28" s="246"/>
      <c r="C28" s="504">
        <f>(C27/E27)*100-100</f>
        <v>29.70870753611871</v>
      </c>
      <c r="D28" s="246"/>
      <c r="E28" s="504">
        <f>(E27/G27)*100-100</f>
        <v>15.81108458143406</v>
      </c>
      <c r="F28" s="246"/>
      <c r="G28" s="504">
        <f>(G27/I27)*100-100</f>
        <v>16.11602360798976</v>
      </c>
      <c r="H28" s="6"/>
      <c r="I28" s="504">
        <f>(I27/K27)*100-100</f>
        <v>7.355295497079979</v>
      </c>
      <c r="J28" s="246"/>
      <c r="K28" s="504">
        <f>(K27/M27)*100-100</f>
        <v>5.918177258723205</v>
      </c>
      <c r="L28" s="6"/>
      <c r="M28" s="504">
        <f>(M27/O27)*100-100</f>
        <v>15.487091791703449</v>
      </c>
      <c r="N28" s="9"/>
      <c r="O28" s="504">
        <f>(O27/Q27)*100-100</f>
        <v>-18.94622944369428</v>
      </c>
      <c r="P28" s="6"/>
      <c r="Q28" s="267">
        <v>6.9</v>
      </c>
    </row>
    <row r="29" spans="1:17" ht="12.75">
      <c r="A29" s="13" t="s">
        <v>33</v>
      </c>
      <c r="B29" s="246">
        <v>132</v>
      </c>
      <c r="C29" s="246">
        <v>56185</v>
      </c>
      <c r="D29" s="246">
        <v>127</v>
      </c>
      <c r="E29" s="246">
        <v>52117</v>
      </c>
      <c r="F29" s="246">
        <v>137</v>
      </c>
      <c r="G29" s="246">
        <v>39165</v>
      </c>
      <c r="H29" s="6">
        <v>124</v>
      </c>
      <c r="I29" s="6">
        <v>25531</v>
      </c>
      <c r="J29" s="246">
        <v>123</v>
      </c>
      <c r="K29" s="246">
        <v>25879</v>
      </c>
      <c r="L29" s="6">
        <v>157</v>
      </c>
      <c r="M29" s="6">
        <v>20407</v>
      </c>
      <c r="N29" s="505">
        <v>167</v>
      </c>
      <c r="O29" s="6">
        <v>17358</v>
      </c>
      <c r="P29" s="6">
        <v>112</v>
      </c>
      <c r="Q29" s="511">
        <v>26201.1</v>
      </c>
    </row>
    <row r="30" spans="1:17" ht="12.75">
      <c r="A30" s="13" t="s">
        <v>34</v>
      </c>
      <c r="B30" s="246">
        <v>66</v>
      </c>
      <c r="C30" s="246">
        <v>26861</v>
      </c>
      <c r="D30" s="246">
        <v>30</v>
      </c>
      <c r="E30" s="246">
        <v>11908</v>
      </c>
      <c r="F30" s="246">
        <v>32</v>
      </c>
      <c r="G30" s="246">
        <v>16119</v>
      </c>
      <c r="H30" s="6">
        <v>69</v>
      </c>
      <c r="I30" s="6">
        <v>22080</v>
      </c>
      <c r="J30" s="246">
        <v>99</v>
      </c>
      <c r="K30" s="246">
        <v>18470</v>
      </c>
      <c r="L30" s="6">
        <v>110</v>
      </c>
      <c r="M30" s="6">
        <v>21464</v>
      </c>
      <c r="N30" s="505">
        <v>119</v>
      </c>
      <c r="O30" s="6">
        <v>18898</v>
      </c>
      <c r="P30" s="6">
        <v>96</v>
      </c>
      <c r="Q30" s="511">
        <v>18529.6</v>
      </c>
    </row>
    <row r="31" spans="1:17" ht="12.75">
      <c r="A31" s="13" t="s">
        <v>35</v>
      </c>
      <c r="B31" s="246">
        <v>1812</v>
      </c>
      <c r="C31" s="246">
        <v>212568</v>
      </c>
      <c r="D31" s="246">
        <v>1681</v>
      </c>
      <c r="E31" s="246">
        <v>145866</v>
      </c>
      <c r="F31" s="246">
        <v>1115</v>
      </c>
      <c r="G31" s="246">
        <v>96473</v>
      </c>
      <c r="H31" s="6">
        <v>910</v>
      </c>
      <c r="I31" s="6">
        <v>83405</v>
      </c>
      <c r="J31" s="246">
        <v>800</v>
      </c>
      <c r="K31" s="246">
        <v>59215</v>
      </c>
      <c r="L31" s="6">
        <v>1144</v>
      </c>
      <c r="M31" s="6">
        <v>66948</v>
      </c>
      <c r="N31" s="505">
        <v>958</v>
      </c>
      <c r="O31" s="6">
        <v>64876</v>
      </c>
      <c r="P31" s="6">
        <v>587</v>
      </c>
      <c r="Q31" s="511">
        <v>67836.4</v>
      </c>
    </row>
    <row r="32" spans="1:17" ht="12.75">
      <c r="A32" s="13"/>
      <c r="B32" s="246"/>
      <c r="C32" s="504">
        <f>(C31/E31)*100-100</f>
        <v>45.72827115297602</v>
      </c>
      <c r="D32" s="246"/>
      <c r="E32" s="504">
        <f>(E31/G31)*100-100</f>
        <v>51.1987810060846</v>
      </c>
      <c r="F32" s="246"/>
      <c r="G32" s="504">
        <f>(G31/I31)*100-100</f>
        <v>15.668125412145557</v>
      </c>
      <c r="H32" s="6"/>
      <c r="I32" s="504">
        <f>(I31/K31)*100-100</f>
        <v>40.851135691969944</v>
      </c>
      <c r="J32" s="246"/>
      <c r="K32" s="504">
        <f>(K31/M31)*100-100</f>
        <v>-11.550755810479771</v>
      </c>
      <c r="L32" s="6"/>
      <c r="M32" s="504">
        <f>(M31/O31)*100-100</f>
        <v>3.193785066896851</v>
      </c>
      <c r="N32" s="9"/>
      <c r="O32" s="504">
        <f>(O31/Q31)*100-100</f>
        <v>-4.364028751525723</v>
      </c>
      <c r="P32" s="6"/>
      <c r="Q32" s="267">
        <v>10.7</v>
      </c>
    </row>
    <row r="33" spans="1:17" ht="12.75">
      <c r="A33" s="13" t="s">
        <v>36</v>
      </c>
      <c r="B33" s="246">
        <f aca="true" t="shared" si="0" ref="B33:J33">+B20+B31</f>
        <v>1931</v>
      </c>
      <c r="C33" s="246">
        <f t="shared" si="0"/>
        <v>296275</v>
      </c>
      <c r="D33" s="246">
        <f t="shared" si="0"/>
        <v>1800</v>
      </c>
      <c r="E33" s="246">
        <f t="shared" si="0"/>
        <v>178248</v>
      </c>
      <c r="F33" s="246">
        <f t="shared" si="0"/>
        <v>1253</v>
      </c>
      <c r="G33" s="246">
        <f t="shared" si="0"/>
        <v>123413</v>
      </c>
      <c r="H33" s="246">
        <f t="shared" si="0"/>
        <v>969</v>
      </c>
      <c r="I33" s="246">
        <f t="shared" si="0"/>
        <v>105297</v>
      </c>
      <c r="J33" s="246">
        <f t="shared" si="0"/>
        <v>835</v>
      </c>
      <c r="K33" s="246">
        <v>66405</v>
      </c>
      <c r="L33" s="6">
        <v>1161</v>
      </c>
      <c r="M33" s="6">
        <v>71815</v>
      </c>
      <c r="N33" s="505">
        <v>982</v>
      </c>
      <c r="O33" s="6">
        <v>71988</v>
      </c>
      <c r="P33" s="6">
        <v>731</v>
      </c>
      <c r="Q33" s="511">
        <v>74198.6</v>
      </c>
    </row>
    <row r="34" spans="1:17" ht="12.75">
      <c r="A34" s="11"/>
      <c r="B34" s="255"/>
      <c r="C34" s="504">
        <f>(C33/E33)*100-100</f>
        <v>66.21504869619855</v>
      </c>
      <c r="D34" s="246"/>
      <c r="E34" s="504">
        <f>(E33/G33)*100-100</f>
        <v>44.43211006944162</v>
      </c>
      <c r="F34" s="246"/>
      <c r="G34" s="504">
        <f>(G33/I33)*100-100</f>
        <v>17.20466869901327</v>
      </c>
      <c r="H34" s="6"/>
      <c r="I34" s="504">
        <f>(I33/K33)*100-100</f>
        <v>58.56787892477976</v>
      </c>
      <c r="J34" s="246"/>
      <c r="K34" s="504">
        <f>(K33/M33)*100-100</f>
        <v>-7.5332451437721915</v>
      </c>
      <c r="L34" s="6"/>
      <c r="M34" s="504">
        <f>(M33/O33)*100-100</f>
        <v>-0.24031783074957502</v>
      </c>
      <c r="N34" s="9"/>
      <c r="O34" s="504">
        <f>(O33/Q33)*100-100</f>
        <v>-2.9793014962546494</v>
      </c>
      <c r="P34" s="507"/>
      <c r="Q34" s="512"/>
    </row>
    <row r="35" spans="1:17" ht="12.75">
      <c r="A35" s="13" t="s">
        <v>37</v>
      </c>
      <c r="B35" s="64">
        <v>26</v>
      </c>
      <c r="C35" s="222">
        <v>26556</v>
      </c>
      <c r="D35" s="422">
        <v>40</v>
      </c>
      <c r="E35" s="222">
        <v>17005</v>
      </c>
      <c r="F35" s="422">
        <v>48</v>
      </c>
      <c r="G35" s="222">
        <v>11352</v>
      </c>
      <c r="H35" s="24">
        <v>15</v>
      </c>
      <c r="I35" s="508">
        <v>3353</v>
      </c>
      <c r="J35" s="422">
        <v>18</v>
      </c>
      <c r="K35" s="222">
        <v>3098</v>
      </c>
      <c r="L35" s="24">
        <v>11</v>
      </c>
      <c r="M35" s="508">
        <v>3426</v>
      </c>
      <c r="N35" s="508">
        <v>5</v>
      </c>
      <c r="O35" s="508">
        <v>2384</v>
      </c>
      <c r="P35" s="509"/>
      <c r="Q35" s="513"/>
    </row>
    <row r="36" spans="1:17" ht="12.75">
      <c r="A36" s="11"/>
      <c r="B36" s="255"/>
      <c r="C36" s="510">
        <f>(C35/E35)*100-100</f>
        <v>56.165833578359326</v>
      </c>
      <c r="D36" s="255"/>
      <c r="E36" s="510">
        <f>(E35/G35)*100-100</f>
        <v>49.797392529950685</v>
      </c>
      <c r="F36" s="255"/>
      <c r="G36" s="510">
        <f>(G35/I35)*100-100</f>
        <v>238.56248135997612</v>
      </c>
      <c r="H36" s="8"/>
      <c r="I36" s="510">
        <f>(I35/K35)*100-100</f>
        <v>8.231116849580374</v>
      </c>
      <c r="J36" s="255"/>
      <c r="K36" s="510">
        <f>(K35/M35)*100-100</f>
        <v>-9.573847051955624</v>
      </c>
      <c r="L36" s="8"/>
      <c r="M36" s="510">
        <f>(M35/O35)*100-100</f>
        <v>43.70805369127518</v>
      </c>
      <c r="N36" s="30"/>
      <c r="O36" s="510" t="e">
        <f>(O35/Q35)*100-100</f>
        <v>#DIV/0!</v>
      </c>
      <c r="P36" s="8"/>
      <c r="Q36" s="268"/>
    </row>
    <row r="37" spans="1:17" ht="12.75">
      <c r="A37" s="126" t="s">
        <v>38</v>
      </c>
      <c r="B37" s="120"/>
      <c r="C37" s="120"/>
      <c r="D37" s="120"/>
      <c r="E37" s="120"/>
      <c r="F37" s="120"/>
      <c r="G37" s="120"/>
      <c r="H37" s="120"/>
      <c r="I37" s="120"/>
      <c r="J37" s="120"/>
      <c r="K37" s="120"/>
      <c r="L37" s="120"/>
      <c r="M37" s="41"/>
      <c r="N37" s="20"/>
      <c r="O37" s="49"/>
      <c r="P37" s="49"/>
      <c r="Q37" s="269"/>
    </row>
    <row r="38" spans="1:17" ht="12.75">
      <c r="A38" s="126" t="s">
        <v>39</v>
      </c>
      <c r="B38" s="120"/>
      <c r="C38" s="120"/>
      <c r="D38" s="120"/>
      <c r="E38" s="120"/>
      <c r="F38" s="120"/>
      <c r="G38" s="120"/>
      <c r="H38" s="120"/>
      <c r="I38" s="120"/>
      <c r="J38" s="120"/>
      <c r="K38" s="120"/>
      <c r="L38" s="120"/>
      <c r="M38" s="41"/>
      <c r="N38" s="20"/>
      <c r="O38" s="49"/>
      <c r="P38" s="49"/>
      <c r="Q38" s="269"/>
    </row>
    <row r="39" spans="1:17" ht="12.75">
      <c r="A39" s="49" t="s">
        <v>40</v>
      </c>
      <c r="B39" s="74"/>
      <c r="C39" s="13"/>
      <c r="D39" s="13"/>
      <c r="E39" s="13"/>
      <c r="F39" s="13"/>
      <c r="G39" s="13"/>
      <c r="H39" s="13"/>
      <c r="I39" s="13"/>
      <c r="J39" s="13"/>
      <c r="K39" s="13"/>
      <c r="L39" s="13"/>
      <c r="M39" s="89"/>
      <c r="N39" s="13"/>
      <c r="O39" s="49"/>
      <c r="P39" s="49"/>
      <c r="Q39" s="269"/>
    </row>
    <row r="40" spans="1:17" ht="12.75">
      <c r="A40" s="5" t="s">
        <v>41</v>
      </c>
      <c r="B40" s="30"/>
      <c r="C40" s="30"/>
      <c r="D40" s="30"/>
      <c r="E40" s="30"/>
      <c r="F40" s="30"/>
      <c r="G40" s="30"/>
      <c r="H40" s="30"/>
      <c r="I40" s="30"/>
      <c r="J40" s="30"/>
      <c r="K40" s="30"/>
      <c r="L40" s="30"/>
      <c r="M40" s="71"/>
      <c r="N40" s="34"/>
      <c r="O40" s="5"/>
      <c r="P40" s="5"/>
      <c r="Q40" s="270"/>
    </row>
    <row r="42" ht="12.75">
      <c r="A42" s="603" t="s">
        <v>631</v>
      </c>
    </row>
  </sheetData>
  <mergeCells count="4">
    <mergeCell ref="B5:C5"/>
    <mergeCell ref="D5:E5"/>
    <mergeCell ref="F5:G5"/>
    <mergeCell ref="H5:I5"/>
  </mergeCells>
  <hyperlinks>
    <hyperlink ref="P16" location="'Options time series-NSE '!A1" display="Nifty Futures"/>
    <hyperlink ref="P18" location="'Options time series-NSE '!A1" display="Stock Futures"/>
    <hyperlink ref="P20" location="'Options time series-NSE '!A1" display="Nifty Futures"/>
    <hyperlink ref="P23" location="'Options time series-NSE '!A1" display="Nifty Options"/>
    <hyperlink ref="P27" location="'BSE HC'!A1" display="BSE HC "/>
    <hyperlink ref="I16" location="'Options time series-NSE '!A1" display="Nifty Futures"/>
    <hyperlink ref="I18" location="'Options time series-NSE '!A1" display="Stock Futures"/>
    <hyperlink ref="I20" location="'Options time series-NSE '!A1" display="Nifty Futures"/>
    <hyperlink ref="I23" location="'Options time series-NSE '!A1" display="Nifty Options"/>
    <hyperlink ref="I27" location="'BSE HC'!A1" display="BSE HC "/>
    <hyperlink ref="A42" location="Index!A1" display="Index!A1"/>
  </hyperlinks>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2:Q38"/>
  <sheetViews>
    <sheetView workbookViewId="0" topLeftCell="A1">
      <selection activeCell="A38" sqref="A38"/>
    </sheetView>
  </sheetViews>
  <sheetFormatPr defaultColWidth="9.140625" defaultRowHeight="12.75"/>
  <cols>
    <col min="1" max="1" width="30.57421875" style="0" customWidth="1"/>
    <col min="2" max="8" width="9.57421875" style="0" customWidth="1"/>
  </cols>
  <sheetData>
    <row r="2" spans="1:14" s="26" customFormat="1" ht="12.75">
      <c r="A2" s="26" t="s">
        <v>42</v>
      </c>
      <c r="B2" s="27"/>
      <c r="C2" s="27"/>
      <c r="D2" s="27"/>
      <c r="E2" s="27"/>
      <c r="F2" s="27"/>
      <c r="G2" s="27"/>
      <c r="H2" s="27"/>
      <c r="I2" s="27"/>
      <c r="J2" s="27"/>
      <c r="K2" s="27"/>
      <c r="L2" s="27"/>
      <c r="M2" s="28"/>
      <c r="N2" s="29"/>
    </row>
    <row r="3" spans="1:17" ht="12.75">
      <c r="A3" s="260" t="s">
        <v>43</v>
      </c>
      <c r="B3" s="588" t="s">
        <v>584</v>
      </c>
      <c r="C3" s="588"/>
      <c r="D3" s="588"/>
      <c r="E3" s="588"/>
      <c r="F3" s="585" t="s">
        <v>50</v>
      </c>
      <c r="G3" s="585"/>
      <c r="H3" s="585" t="s">
        <v>44</v>
      </c>
      <c r="I3" s="585"/>
      <c r="J3" s="585" t="s">
        <v>45</v>
      </c>
      <c r="K3" s="585"/>
      <c r="L3" s="585" t="s">
        <v>46</v>
      </c>
      <c r="M3" s="585"/>
      <c r="N3" s="586" t="s">
        <v>47</v>
      </c>
      <c r="O3" s="586"/>
      <c r="P3" s="586" t="s">
        <v>48</v>
      </c>
      <c r="Q3" s="589"/>
    </row>
    <row r="4" spans="1:17" ht="12.75">
      <c r="A4" s="20"/>
      <c r="B4" s="588" t="s">
        <v>504</v>
      </c>
      <c r="C4" s="588"/>
      <c r="D4" s="587" t="s">
        <v>50</v>
      </c>
      <c r="E4" s="587"/>
      <c r="F4" s="587"/>
      <c r="G4" s="587"/>
      <c r="H4" s="587"/>
      <c r="I4" s="587"/>
      <c r="J4" s="587"/>
      <c r="K4" s="587"/>
      <c r="L4" s="5"/>
      <c r="M4" s="5"/>
      <c r="N4" s="8"/>
      <c r="O4" s="30"/>
      <c r="P4" s="8"/>
      <c r="Q4" s="376"/>
    </row>
    <row r="5" spans="1:17" ht="12.75">
      <c r="A5" s="20"/>
      <c r="B5" s="14" t="s">
        <v>51</v>
      </c>
      <c r="C5" s="14" t="s">
        <v>12</v>
      </c>
      <c r="D5" s="14" t="s">
        <v>51</v>
      </c>
      <c r="E5" s="14" t="s">
        <v>12</v>
      </c>
      <c r="F5" s="16" t="s">
        <v>11</v>
      </c>
      <c r="G5" s="16" t="s">
        <v>12</v>
      </c>
      <c r="H5" s="14" t="s">
        <v>51</v>
      </c>
      <c r="I5" s="14" t="s">
        <v>12</v>
      </c>
      <c r="J5" s="16" t="s">
        <v>11</v>
      </c>
      <c r="K5" s="16" t="s">
        <v>12</v>
      </c>
      <c r="L5" s="16" t="s">
        <v>11</v>
      </c>
      <c r="M5" s="16" t="s">
        <v>12</v>
      </c>
      <c r="N5" s="16" t="s">
        <v>11</v>
      </c>
      <c r="O5" s="16" t="s">
        <v>12</v>
      </c>
      <c r="P5" s="16" t="s">
        <v>11</v>
      </c>
      <c r="Q5" s="262" t="s">
        <v>12</v>
      </c>
    </row>
    <row r="6" spans="1:17" ht="12.75">
      <c r="A6" s="34"/>
      <c r="B6" s="12" t="s">
        <v>52</v>
      </c>
      <c r="C6" s="12"/>
      <c r="D6" s="12" t="s">
        <v>52</v>
      </c>
      <c r="E6" s="12"/>
      <c r="F6" s="8" t="s">
        <v>52</v>
      </c>
      <c r="G6" s="30"/>
      <c r="H6" s="12" t="s">
        <v>52</v>
      </c>
      <c r="I6" s="12"/>
      <c r="J6" s="8" t="s">
        <v>52</v>
      </c>
      <c r="K6" s="30"/>
      <c r="L6" s="8" t="s">
        <v>52</v>
      </c>
      <c r="M6" s="30"/>
      <c r="N6" s="8" t="s">
        <v>52</v>
      </c>
      <c r="O6" s="30"/>
      <c r="P6" s="8" t="s">
        <v>52</v>
      </c>
      <c r="Q6" s="376"/>
    </row>
    <row r="7" spans="1:17" ht="12.75">
      <c r="A7" s="4" t="s">
        <v>53</v>
      </c>
      <c r="B7" s="35" t="s">
        <v>54</v>
      </c>
      <c r="C7" s="35" t="s">
        <v>55</v>
      </c>
      <c r="D7" s="35" t="s">
        <v>56</v>
      </c>
      <c r="E7" s="35" t="s">
        <v>57</v>
      </c>
      <c r="F7" s="36">
        <v>2</v>
      </c>
      <c r="G7" s="36">
        <v>3</v>
      </c>
      <c r="H7" s="35" t="s">
        <v>56</v>
      </c>
      <c r="I7" s="35" t="s">
        <v>57</v>
      </c>
      <c r="J7" s="36">
        <v>2</v>
      </c>
      <c r="K7" s="36">
        <v>3</v>
      </c>
      <c r="L7" s="36">
        <v>6</v>
      </c>
      <c r="M7" s="36">
        <v>7</v>
      </c>
      <c r="N7" s="36">
        <v>8</v>
      </c>
      <c r="O7" s="36">
        <v>9</v>
      </c>
      <c r="P7" s="36">
        <v>10</v>
      </c>
      <c r="Q7" s="374">
        <v>11</v>
      </c>
    </row>
    <row r="8" spans="1:17" ht="12.75">
      <c r="A8" s="120"/>
      <c r="B8" s="49"/>
      <c r="C8" s="49"/>
      <c r="D8" s="49"/>
      <c r="E8" s="49"/>
      <c r="F8" s="49"/>
      <c r="G8" s="49"/>
      <c r="H8" s="49"/>
      <c r="I8" s="49"/>
      <c r="J8" s="49"/>
      <c r="K8" s="49"/>
      <c r="L8" s="49"/>
      <c r="M8" s="49"/>
      <c r="N8" s="32"/>
      <c r="O8" s="32"/>
      <c r="P8" s="32"/>
      <c r="Q8" s="264"/>
    </row>
    <row r="9" spans="1:17" ht="12.75">
      <c r="A9" s="2" t="s">
        <v>58</v>
      </c>
      <c r="B9" s="52">
        <v>37</v>
      </c>
      <c r="C9" s="52">
        <v>12637</v>
      </c>
      <c r="D9" s="78">
        <v>73</v>
      </c>
      <c r="E9" s="78">
        <v>35336.9</v>
      </c>
      <c r="F9" s="390">
        <v>111</v>
      </c>
      <c r="G9" s="390">
        <v>56848.3</v>
      </c>
      <c r="H9" s="390">
        <v>114</v>
      </c>
      <c r="I9" s="390">
        <v>29753</v>
      </c>
      <c r="J9" s="422">
        <v>128</v>
      </c>
      <c r="K9" s="427">
        <v>20899.3</v>
      </c>
      <c r="L9" s="103">
        <v>51</v>
      </c>
      <c r="M9" s="392">
        <v>12004</v>
      </c>
      <c r="N9" s="103">
        <v>35</v>
      </c>
      <c r="O9" s="103">
        <v>2323</v>
      </c>
      <c r="P9" s="103">
        <v>5</v>
      </c>
      <c r="Q9" s="393">
        <v>460.2</v>
      </c>
    </row>
    <row r="10" spans="1:17" ht="12.75">
      <c r="A10" s="2"/>
      <c r="B10" s="423">
        <v>31</v>
      </c>
      <c r="C10" s="423">
        <v>11534.6</v>
      </c>
      <c r="D10" s="443">
        <v>67</v>
      </c>
      <c r="E10" s="443">
        <v>33979.8</v>
      </c>
      <c r="F10" s="423">
        <v>103</v>
      </c>
      <c r="G10" s="423">
        <v>54732</v>
      </c>
      <c r="H10" s="423">
        <v>109</v>
      </c>
      <c r="I10" s="423">
        <v>19732.9</v>
      </c>
      <c r="J10" s="425">
        <v>118</v>
      </c>
      <c r="K10" s="426">
        <v>18793</v>
      </c>
      <c r="L10" s="330">
        <v>46</v>
      </c>
      <c r="M10" s="278">
        <v>11048.9</v>
      </c>
      <c r="N10" s="330">
        <v>24</v>
      </c>
      <c r="O10" s="278">
        <v>1613.1</v>
      </c>
      <c r="P10" s="278" t="s">
        <v>57</v>
      </c>
      <c r="Q10" s="265" t="s">
        <v>59</v>
      </c>
    </row>
    <row r="11" spans="1:17" ht="12.75">
      <c r="A11" s="2" t="s">
        <v>60</v>
      </c>
      <c r="B11" s="52">
        <v>20</v>
      </c>
      <c r="C11" s="52">
        <v>2009.6</v>
      </c>
      <c r="D11" s="78">
        <v>59</v>
      </c>
      <c r="E11" s="78">
        <v>30445</v>
      </c>
      <c r="F11" s="52">
        <v>85</v>
      </c>
      <c r="G11" s="52">
        <v>47477.5</v>
      </c>
      <c r="H11" s="52">
        <v>81</v>
      </c>
      <c r="I11" s="52">
        <v>27172</v>
      </c>
      <c r="J11" s="64">
        <v>92</v>
      </c>
      <c r="K11" s="424">
        <v>16801.4</v>
      </c>
      <c r="L11" s="32">
        <v>25</v>
      </c>
      <c r="M11" s="44">
        <v>8389</v>
      </c>
      <c r="N11" s="32">
        <v>14</v>
      </c>
      <c r="O11" s="32">
        <v>1470</v>
      </c>
      <c r="P11" s="32">
        <v>3</v>
      </c>
      <c r="Q11" s="264">
        <v>206.7</v>
      </c>
    </row>
    <row r="12" spans="1:17" ht="12.75">
      <c r="A12" s="2"/>
      <c r="B12" s="423">
        <v>19</v>
      </c>
      <c r="C12" s="423">
        <v>1771.5</v>
      </c>
      <c r="D12" s="443">
        <v>57</v>
      </c>
      <c r="E12" s="443">
        <v>29637</v>
      </c>
      <c r="F12" s="423">
        <v>83</v>
      </c>
      <c r="G12" s="423">
        <v>46138.8</v>
      </c>
      <c r="H12" s="423">
        <v>81</v>
      </c>
      <c r="I12" s="423">
        <v>17639.6</v>
      </c>
      <c r="J12" s="425">
        <v>89</v>
      </c>
      <c r="K12" s="426">
        <v>15354.5</v>
      </c>
      <c r="L12" s="330">
        <v>24</v>
      </c>
      <c r="M12" s="278">
        <v>8009.5</v>
      </c>
      <c r="N12" s="278" t="s">
        <v>61</v>
      </c>
      <c r="O12" s="278" t="s">
        <v>62</v>
      </c>
      <c r="P12" s="278" t="s">
        <v>55</v>
      </c>
      <c r="Q12" s="264" t="s">
        <v>63</v>
      </c>
    </row>
    <row r="13" spans="1:17" ht="12.75">
      <c r="A13" s="2" t="s">
        <v>64</v>
      </c>
      <c r="B13" s="40">
        <v>17</v>
      </c>
      <c r="C13" s="40">
        <v>10627.4</v>
      </c>
      <c r="D13" s="444">
        <v>14</v>
      </c>
      <c r="E13" s="444">
        <v>4891.7</v>
      </c>
      <c r="F13" s="40">
        <v>26</v>
      </c>
      <c r="G13" s="40">
        <v>9370.8</v>
      </c>
      <c r="H13" s="40">
        <v>33</v>
      </c>
      <c r="I13" s="40">
        <v>2581</v>
      </c>
      <c r="J13" s="32">
        <v>36</v>
      </c>
      <c r="K13" s="44">
        <v>4097.9</v>
      </c>
      <c r="L13" s="32">
        <v>26</v>
      </c>
      <c r="M13" s="44">
        <v>3615</v>
      </c>
      <c r="N13" s="32">
        <v>21</v>
      </c>
      <c r="O13" s="32">
        <v>853</v>
      </c>
      <c r="P13" s="32">
        <v>2</v>
      </c>
      <c r="Q13" s="264">
        <v>253.5</v>
      </c>
    </row>
    <row r="14" spans="1:17" ht="12.75">
      <c r="A14" s="2"/>
      <c r="B14" s="445">
        <v>12</v>
      </c>
      <c r="C14" s="445">
        <v>9763.1</v>
      </c>
      <c r="D14" s="446">
        <v>10</v>
      </c>
      <c r="E14" s="446">
        <v>4342.8</v>
      </c>
      <c r="F14" s="331">
        <v>20</v>
      </c>
      <c r="G14" s="331">
        <v>8593.6</v>
      </c>
      <c r="H14" s="331">
        <v>28</v>
      </c>
      <c r="I14" s="331">
        <v>2093.3</v>
      </c>
      <c r="J14" s="330">
        <v>29</v>
      </c>
      <c r="K14" s="278">
        <v>3438.5</v>
      </c>
      <c r="L14" s="330">
        <v>22</v>
      </c>
      <c r="M14" s="278">
        <v>3039.4</v>
      </c>
      <c r="N14" s="278">
        <v>15</v>
      </c>
      <c r="O14" s="278">
        <v>525.7</v>
      </c>
      <c r="P14" s="32" t="s">
        <v>54</v>
      </c>
      <c r="Q14" s="264" t="s">
        <v>65</v>
      </c>
    </row>
    <row r="15" spans="1:17" ht="12.75">
      <c r="A15" s="2" t="s">
        <v>66</v>
      </c>
      <c r="B15" s="40" t="s">
        <v>23</v>
      </c>
      <c r="C15" s="40" t="s">
        <v>23</v>
      </c>
      <c r="D15" s="40">
        <v>1</v>
      </c>
      <c r="E15" s="40">
        <v>5480.8</v>
      </c>
      <c r="F15" s="40">
        <v>1</v>
      </c>
      <c r="G15" s="40">
        <v>5480.8</v>
      </c>
      <c r="H15" s="40" t="s">
        <v>23</v>
      </c>
      <c r="I15" s="40" t="s">
        <v>23</v>
      </c>
      <c r="J15" s="32">
        <v>1</v>
      </c>
      <c r="K15" s="44">
        <v>10</v>
      </c>
      <c r="L15" s="32" t="s">
        <v>23</v>
      </c>
      <c r="M15" s="32" t="s">
        <v>23</v>
      </c>
      <c r="N15" s="32" t="s">
        <v>23</v>
      </c>
      <c r="O15" s="32" t="s">
        <v>23</v>
      </c>
      <c r="P15" s="32" t="s">
        <v>23</v>
      </c>
      <c r="Q15" s="264" t="s">
        <v>23</v>
      </c>
    </row>
    <row r="16" spans="1:17" ht="12.75">
      <c r="A16" s="2" t="s">
        <v>60</v>
      </c>
      <c r="B16" s="40" t="s">
        <v>23</v>
      </c>
      <c r="C16" s="40" t="s">
        <v>23</v>
      </c>
      <c r="D16" s="40" t="s">
        <v>23</v>
      </c>
      <c r="E16" s="40" t="s">
        <v>23</v>
      </c>
      <c r="F16" s="40" t="s">
        <v>23</v>
      </c>
      <c r="G16" s="40" t="s">
        <v>23</v>
      </c>
      <c r="H16" s="40" t="s">
        <v>23</v>
      </c>
      <c r="I16" s="40" t="s">
        <v>23</v>
      </c>
      <c r="J16" s="32">
        <v>1</v>
      </c>
      <c r="K16" s="44">
        <v>10</v>
      </c>
      <c r="L16" s="32" t="s">
        <v>23</v>
      </c>
      <c r="M16" s="32" t="s">
        <v>23</v>
      </c>
      <c r="N16" s="32" t="s">
        <v>23</v>
      </c>
      <c r="O16" s="32" t="s">
        <v>23</v>
      </c>
      <c r="P16" s="32" t="s">
        <v>23</v>
      </c>
      <c r="Q16" s="264" t="s">
        <v>23</v>
      </c>
    </row>
    <row r="17" spans="1:17" ht="12.75">
      <c r="A17" s="2" t="s">
        <v>64</v>
      </c>
      <c r="B17" s="40" t="s">
        <v>23</v>
      </c>
      <c r="C17" s="40" t="s">
        <v>23</v>
      </c>
      <c r="D17" s="40">
        <v>1</v>
      </c>
      <c r="E17" s="40">
        <v>5480.8</v>
      </c>
      <c r="F17" s="40">
        <v>1</v>
      </c>
      <c r="G17" s="40">
        <v>5480.8</v>
      </c>
      <c r="H17" s="40" t="s">
        <v>23</v>
      </c>
      <c r="I17" s="40" t="s">
        <v>23</v>
      </c>
      <c r="J17" s="32" t="s">
        <v>23</v>
      </c>
      <c r="K17" s="44" t="s">
        <v>23</v>
      </c>
      <c r="L17" s="32" t="s">
        <v>23</v>
      </c>
      <c r="M17" s="32" t="s">
        <v>23</v>
      </c>
      <c r="N17" s="32" t="s">
        <v>23</v>
      </c>
      <c r="O17" s="32" t="s">
        <v>23</v>
      </c>
      <c r="P17" s="32" t="s">
        <v>23</v>
      </c>
      <c r="Q17" s="264" t="s">
        <v>23</v>
      </c>
    </row>
    <row r="18" spans="1:17" ht="12.75">
      <c r="A18" s="2" t="s">
        <v>67</v>
      </c>
      <c r="B18" s="40" t="s">
        <v>23</v>
      </c>
      <c r="C18" s="40" t="s">
        <v>23</v>
      </c>
      <c r="D18" s="40" t="s">
        <v>23</v>
      </c>
      <c r="E18" s="40" t="s">
        <v>23</v>
      </c>
      <c r="F18" s="40">
        <v>2</v>
      </c>
      <c r="G18" s="40">
        <v>808.8</v>
      </c>
      <c r="H18" s="40">
        <v>3</v>
      </c>
      <c r="I18" s="40">
        <v>850</v>
      </c>
      <c r="J18" s="32">
        <v>2</v>
      </c>
      <c r="K18" s="44">
        <v>245.1</v>
      </c>
      <c r="L18" s="32" t="s">
        <v>23</v>
      </c>
      <c r="M18" s="32" t="s">
        <v>23</v>
      </c>
      <c r="N18" s="32" t="s">
        <v>23</v>
      </c>
      <c r="O18" s="32" t="s">
        <v>23</v>
      </c>
      <c r="P18" s="32">
        <v>1</v>
      </c>
      <c r="Q18" s="264">
        <v>217.5</v>
      </c>
    </row>
    <row r="19" spans="1:17" ht="12.75">
      <c r="A19" s="2" t="s">
        <v>68</v>
      </c>
      <c r="B19" s="40" t="s">
        <v>23</v>
      </c>
      <c r="C19" s="40" t="s">
        <v>23</v>
      </c>
      <c r="D19" s="40" t="s">
        <v>23</v>
      </c>
      <c r="E19" s="40" t="s">
        <v>23</v>
      </c>
      <c r="F19" s="40" t="s">
        <v>23</v>
      </c>
      <c r="G19" s="40" t="s">
        <v>23</v>
      </c>
      <c r="H19" s="40" t="s">
        <v>23</v>
      </c>
      <c r="I19" s="40" t="s">
        <v>23</v>
      </c>
      <c r="J19" s="32">
        <v>1</v>
      </c>
      <c r="K19" s="44">
        <v>127</v>
      </c>
      <c r="L19" s="32" t="s">
        <v>23</v>
      </c>
      <c r="M19" s="32" t="s">
        <v>23</v>
      </c>
      <c r="N19" s="32" t="s">
        <v>23</v>
      </c>
      <c r="O19" s="32" t="s">
        <v>23</v>
      </c>
      <c r="P19" s="32" t="s">
        <v>23</v>
      </c>
      <c r="Q19" s="264" t="s">
        <v>23</v>
      </c>
    </row>
    <row r="20" spans="1:17" ht="12.75">
      <c r="A20" s="2" t="s">
        <v>69</v>
      </c>
      <c r="B20" s="40" t="s">
        <v>23</v>
      </c>
      <c r="C20" s="40" t="s">
        <v>23</v>
      </c>
      <c r="D20" s="40" t="s">
        <v>23</v>
      </c>
      <c r="E20" s="40" t="s">
        <v>23</v>
      </c>
      <c r="F20" s="40">
        <v>2</v>
      </c>
      <c r="G20" s="40">
        <v>808.8</v>
      </c>
      <c r="H20" s="40">
        <v>3</v>
      </c>
      <c r="I20" s="40">
        <v>850</v>
      </c>
      <c r="J20" s="32">
        <v>1</v>
      </c>
      <c r="K20" s="44">
        <v>118.1</v>
      </c>
      <c r="L20" s="32" t="s">
        <v>23</v>
      </c>
      <c r="M20" s="32" t="s">
        <v>23</v>
      </c>
      <c r="N20" s="32" t="s">
        <v>23</v>
      </c>
      <c r="O20" s="32" t="s">
        <v>23</v>
      </c>
      <c r="P20" s="32">
        <v>1</v>
      </c>
      <c r="Q20" s="264">
        <v>217.5</v>
      </c>
    </row>
    <row r="21" spans="1:17" ht="12.75">
      <c r="A21" s="2" t="s">
        <v>70</v>
      </c>
      <c r="B21" s="40" t="s">
        <v>23</v>
      </c>
      <c r="C21" s="40" t="s">
        <v>23</v>
      </c>
      <c r="D21" s="40" t="s">
        <v>23</v>
      </c>
      <c r="E21" s="40" t="s">
        <v>23</v>
      </c>
      <c r="F21" s="40">
        <v>1</v>
      </c>
      <c r="G21" s="40">
        <v>205.9</v>
      </c>
      <c r="H21" s="40" t="s">
        <v>23</v>
      </c>
      <c r="I21" s="40" t="s">
        <v>23</v>
      </c>
      <c r="J21" s="32" t="s">
        <v>23</v>
      </c>
      <c r="K21" s="44" t="s">
        <v>23</v>
      </c>
      <c r="L21" s="32" t="s">
        <v>23</v>
      </c>
      <c r="M21" s="32" t="s">
        <v>23</v>
      </c>
      <c r="N21" s="32" t="s">
        <v>23</v>
      </c>
      <c r="O21" s="32" t="s">
        <v>23</v>
      </c>
      <c r="P21" s="32">
        <v>1</v>
      </c>
      <c r="Q21" s="264">
        <v>217.5</v>
      </c>
    </row>
    <row r="22" spans="1:17" ht="12.75">
      <c r="A22" s="2" t="s">
        <v>68</v>
      </c>
      <c r="B22" s="40" t="s">
        <v>23</v>
      </c>
      <c r="C22" s="40" t="s">
        <v>23</v>
      </c>
      <c r="D22" s="40" t="s">
        <v>23</v>
      </c>
      <c r="E22" s="40" t="s">
        <v>23</v>
      </c>
      <c r="F22" s="40" t="s">
        <v>23</v>
      </c>
      <c r="G22" s="40" t="s">
        <v>23</v>
      </c>
      <c r="H22" s="40" t="s">
        <v>23</v>
      </c>
      <c r="I22" s="40" t="s">
        <v>23</v>
      </c>
      <c r="J22" s="32" t="s">
        <v>23</v>
      </c>
      <c r="K22" s="44" t="s">
        <v>23</v>
      </c>
      <c r="L22" s="32" t="s">
        <v>23</v>
      </c>
      <c r="M22" s="32" t="s">
        <v>23</v>
      </c>
      <c r="N22" s="32" t="s">
        <v>23</v>
      </c>
      <c r="O22" s="32" t="s">
        <v>23</v>
      </c>
      <c r="P22" s="32" t="s">
        <v>23</v>
      </c>
      <c r="Q22" s="264" t="s">
        <v>23</v>
      </c>
    </row>
    <row r="23" spans="1:17" ht="12.75">
      <c r="A23" s="2" t="s">
        <v>71</v>
      </c>
      <c r="B23" s="40" t="s">
        <v>23</v>
      </c>
      <c r="C23" s="40" t="s">
        <v>23</v>
      </c>
      <c r="D23" s="40" t="s">
        <v>23</v>
      </c>
      <c r="E23" s="40" t="s">
        <v>23</v>
      </c>
      <c r="F23" s="40">
        <v>1</v>
      </c>
      <c r="G23" s="40">
        <v>205.9</v>
      </c>
      <c r="H23" s="40" t="s">
        <v>23</v>
      </c>
      <c r="I23" s="40" t="s">
        <v>23</v>
      </c>
      <c r="J23" s="32" t="s">
        <v>23</v>
      </c>
      <c r="K23" s="44" t="s">
        <v>23</v>
      </c>
      <c r="L23" s="32" t="s">
        <v>23</v>
      </c>
      <c r="M23" s="32" t="s">
        <v>23</v>
      </c>
      <c r="N23" s="32" t="s">
        <v>23</v>
      </c>
      <c r="O23" s="32" t="s">
        <v>23</v>
      </c>
      <c r="P23" s="32">
        <v>1</v>
      </c>
      <c r="Q23" s="264">
        <v>217.5</v>
      </c>
    </row>
    <row r="24" spans="1:17" ht="12.75">
      <c r="A24" s="2" t="s">
        <v>72</v>
      </c>
      <c r="B24" s="40" t="s">
        <v>23</v>
      </c>
      <c r="C24" s="40" t="s">
        <v>23</v>
      </c>
      <c r="D24" s="40" t="s">
        <v>23</v>
      </c>
      <c r="E24" s="40" t="s">
        <v>23</v>
      </c>
      <c r="F24" s="40">
        <v>1</v>
      </c>
      <c r="G24" s="40">
        <v>602.9</v>
      </c>
      <c r="H24" s="40">
        <v>3</v>
      </c>
      <c r="I24" s="40">
        <v>850</v>
      </c>
      <c r="J24" s="32">
        <v>2</v>
      </c>
      <c r="K24" s="44">
        <v>245.1</v>
      </c>
      <c r="L24" s="32" t="s">
        <v>23</v>
      </c>
      <c r="M24" s="32" t="s">
        <v>23</v>
      </c>
      <c r="N24" s="32" t="s">
        <v>23</v>
      </c>
      <c r="O24" s="32" t="s">
        <v>23</v>
      </c>
      <c r="P24" s="32" t="s">
        <v>23</v>
      </c>
      <c r="Q24" s="264" t="s">
        <v>23</v>
      </c>
    </row>
    <row r="25" spans="1:17" ht="12.75">
      <c r="A25" s="2" t="s">
        <v>68</v>
      </c>
      <c r="B25" s="40" t="s">
        <v>23</v>
      </c>
      <c r="C25" s="40" t="s">
        <v>23</v>
      </c>
      <c r="D25" s="40" t="s">
        <v>23</v>
      </c>
      <c r="E25" s="40" t="s">
        <v>23</v>
      </c>
      <c r="F25" s="40" t="s">
        <v>23</v>
      </c>
      <c r="G25" s="40" t="s">
        <v>23</v>
      </c>
      <c r="H25" s="40" t="s">
        <v>23</v>
      </c>
      <c r="I25" s="40" t="s">
        <v>23</v>
      </c>
      <c r="J25" s="32">
        <v>1</v>
      </c>
      <c r="K25" s="44">
        <v>127</v>
      </c>
      <c r="L25" s="32" t="s">
        <v>23</v>
      </c>
      <c r="M25" s="32" t="s">
        <v>23</v>
      </c>
      <c r="N25" s="32" t="s">
        <v>23</v>
      </c>
      <c r="O25" s="32" t="s">
        <v>23</v>
      </c>
      <c r="P25" s="32" t="s">
        <v>23</v>
      </c>
      <c r="Q25" s="264" t="s">
        <v>23</v>
      </c>
    </row>
    <row r="26" spans="1:17" ht="12.75">
      <c r="A26" s="2" t="s">
        <v>71</v>
      </c>
      <c r="B26" s="40" t="s">
        <v>23</v>
      </c>
      <c r="C26" s="40" t="s">
        <v>23</v>
      </c>
      <c r="D26" s="40" t="s">
        <v>23</v>
      </c>
      <c r="E26" s="40" t="s">
        <v>23</v>
      </c>
      <c r="F26" s="40">
        <v>1</v>
      </c>
      <c r="G26" s="40">
        <v>602.9</v>
      </c>
      <c r="H26" s="40">
        <v>3</v>
      </c>
      <c r="I26" s="40">
        <v>850</v>
      </c>
      <c r="J26" s="32">
        <v>1</v>
      </c>
      <c r="K26" s="44">
        <v>118.1</v>
      </c>
      <c r="L26" s="32" t="s">
        <v>23</v>
      </c>
      <c r="M26" s="32" t="s">
        <v>23</v>
      </c>
      <c r="N26" s="32" t="s">
        <v>23</v>
      </c>
      <c r="O26" s="32" t="s">
        <v>23</v>
      </c>
      <c r="P26" s="32" t="s">
        <v>23</v>
      </c>
      <c r="Q26" s="264" t="s">
        <v>23</v>
      </c>
    </row>
    <row r="27" spans="1:17" ht="12.75">
      <c r="A27" s="2" t="s">
        <v>73</v>
      </c>
      <c r="B27" s="40" t="s">
        <v>23</v>
      </c>
      <c r="C27" s="40" t="s">
        <v>23</v>
      </c>
      <c r="D27" s="40" t="s">
        <v>23</v>
      </c>
      <c r="E27" s="40" t="s">
        <v>23</v>
      </c>
      <c r="F27" s="40">
        <v>1</v>
      </c>
      <c r="G27" s="40">
        <v>500</v>
      </c>
      <c r="H27" s="40" t="s">
        <v>23</v>
      </c>
      <c r="I27" s="40" t="s">
        <v>23</v>
      </c>
      <c r="J27" s="32" t="s">
        <v>23</v>
      </c>
      <c r="K27" s="44" t="s">
        <v>23</v>
      </c>
      <c r="L27" s="32">
        <v>3</v>
      </c>
      <c r="M27" s="44">
        <v>1478</v>
      </c>
      <c r="N27" s="32">
        <v>3</v>
      </c>
      <c r="O27" s="44">
        <v>1352</v>
      </c>
      <c r="P27" s="32">
        <v>3</v>
      </c>
      <c r="Q27" s="266">
        <v>1200</v>
      </c>
    </row>
    <row r="28" spans="1:17" ht="12.75">
      <c r="A28" s="2" t="s">
        <v>68</v>
      </c>
      <c r="B28" s="40" t="s">
        <v>23</v>
      </c>
      <c r="C28" s="40" t="s">
        <v>23</v>
      </c>
      <c r="D28" s="40">
        <v>1</v>
      </c>
      <c r="E28" s="40">
        <v>500</v>
      </c>
      <c r="F28" s="40">
        <v>1</v>
      </c>
      <c r="G28" s="40">
        <v>500</v>
      </c>
      <c r="H28" s="40" t="s">
        <v>23</v>
      </c>
      <c r="I28" s="40" t="s">
        <v>23</v>
      </c>
      <c r="J28" s="32" t="s">
        <v>23</v>
      </c>
      <c r="K28" s="44" t="s">
        <v>23</v>
      </c>
      <c r="L28" s="32">
        <v>3</v>
      </c>
      <c r="M28" s="44">
        <v>1478</v>
      </c>
      <c r="N28" s="32">
        <v>3</v>
      </c>
      <c r="O28" s="44">
        <v>1352</v>
      </c>
      <c r="P28" s="32">
        <v>3</v>
      </c>
      <c r="Q28" s="266">
        <v>1200</v>
      </c>
    </row>
    <row r="29" spans="1:17" ht="12.75">
      <c r="A29" s="13" t="s">
        <v>71</v>
      </c>
      <c r="B29" s="40" t="s">
        <v>23</v>
      </c>
      <c r="C29" s="40" t="s">
        <v>23</v>
      </c>
      <c r="D29" s="40">
        <v>1</v>
      </c>
      <c r="E29" s="40">
        <v>500</v>
      </c>
      <c r="F29" s="40" t="s">
        <v>23</v>
      </c>
      <c r="G29" s="40" t="s">
        <v>23</v>
      </c>
      <c r="H29" s="40" t="s">
        <v>23</v>
      </c>
      <c r="I29" s="40" t="s">
        <v>23</v>
      </c>
      <c r="J29" s="32" t="s">
        <v>23</v>
      </c>
      <c r="K29" s="44" t="s">
        <v>23</v>
      </c>
      <c r="L29" s="32" t="s">
        <v>23</v>
      </c>
      <c r="M29" s="32" t="s">
        <v>23</v>
      </c>
      <c r="N29" s="32" t="s">
        <v>23</v>
      </c>
      <c r="O29" s="32" t="s">
        <v>23</v>
      </c>
      <c r="P29" s="32" t="s">
        <v>23</v>
      </c>
      <c r="Q29" s="264" t="s">
        <v>23</v>
      </c>
    </row>
    <row r="30" spans="1:17" ht="12.75">
      <c r="A30" s="18"/>
      <c r="B30" s="52"/>
      <c r="C30" s="52"/>
      <c r="D30" s="78"/>
      <c r="E30" s="78"/>
      <c r="F30" s="52"/>
      <c r="G30" s="52"/>
      <c r="H30" s="52"/>
      <c r="I30" s="52"/>
      <c r="J30" s="64"/>
      <c r="K30" s="424"/>
      <c r="L30" s="32"/>
      <c r="M30" s="32"/>
      <c r="N30" s="32"/>
      <c r="O30" s="32"/>
      <c r="P30" s="32"/>
      <c r="Q30" s="264"/>
    </row>
    <row r="31" spans="1:17" ht="12.75">
      <c r="A31" s="2" t="s">
        <v>74</v>
      </c>
      <c r="B31" s="52">
        <v>37</v>
      </c>
      <c r="C31" s="52">
        <v>12637</v>
      </c>
      <c r="D31" s="78">
        <v>75</v>
      </c>
      <c r="E31" s="78">
        <v>41317.7</v>
      </c>
      <c r="F31" s="52">
        <v>115</v>
      </c>
      <c r="G31" s="52">
        <v>63637.9</v>
      </c>
      <c r="H31" s="52">
        <v>117</v>
      </c>
      <c r="I31" s="52">
        <v>30606</v>
      </c>
      <c r="J31" s="64">
        <v>131</v>
      </c>
      <c r="K31" s="424">
        <v>21154.4</v>
      </c>
      <c r="L31" s="32">
        <v>54</v>
      </c>
      <c r="M31" s="44">
        <v>13482</v>
      </c>
      <c r="N31" s="32">
        <v>38</v>
      </c>
      <c r="O31" s="44">
        <v>3675</v>
      </c>
      <c r="P31" s="32">
        <v>9</v>
      </c>
      <c r="Q31" s="264">
        <v>1877.7</v>
      </c>
    </row>
    <row r="32" spans="1:17" ht="12.75">
      <c r="A32" s="2" t="s">
        <v>68</v>
      </c>
      <c r="B32" s="52">
        <v>20</v>
      </c>
      <c r="C32" s="52">
        <v>2009.6</v>
      </c>
      <c r="D32" s="78">
        <v>60</v>
      </c>
      <c r="E32" s="78">
        <v>30945.2</v>
      </c>
      <c r="F32" s="52">
        <v>86</v>
      </c>
      <c r="G32" s="52">
        <v>47977.5</v>
      </c>
      <c r="H32" s="52">
        <v>81</v>
      </c>
      <c r="I32" s="52">
        <v>27172</v>
      </c>
      <c r="J32" s="64">
        <v>94</v>
      </c>
      <c r="K32" s="424">
        <v>16938.4</v>
      </c>
      <c r="L32" s="32">
        <v>28</v>
      </c>
      <c r="M32" s="44">
        <v>9867</v>
      </c>
      <c r="N32" s="32">
        <v>17</v>
      </c>
      <c r="O32" s="44">
        <v>2822</v>
      </c>
      <c r="P32" s="32">
        <v>6</v>
      </c>
      <c r="Q32" s="264">
        <v>1406.7</v>
      </c>
    </row>
    <row r="33" spans="1:17" ht="12.75">
      <c r="A33" s="2" t="s">
        <v>71</v>
      </c>
      <c r="B33" s="40">
        <v>17</v>
      </c>
      <c r="C33" s="40">
        <v>10627.4</v>
      </c>
      <c r="D33" s="444">
        <v>15</v>
      </c>
      <c r="E33" s="43">
        <v>10372.5</v>
      </c>
      <c r="F33" s="40">
        <v>29</v>
      </c>
      <c r="G33" s="40">
        <v>15660.4</v>
      </c>
      <c r="H33" s="75">
        <v>36</v>
      </c>
      <c r="I33" s="40">
        <v>3434</v>
      </c>
      <c r="J33" s="32">
        <v>37</v>
      </c>
      <c r="K33" s="44">
        <v>4216</v>
      </c>
      <c r="L33" s="32">
        <v>26</v>
      </c>
      <c r="M33" s="44">
        <v>3615</v>
      </c>
      <c r="N33" s="32">
        <v>21</v>
      </c>
      <c r="O33" s="44">
        <v>853</v>
      </c>
      <c r="P33" s="32">
        <v>3</v>
      </c>
      <c r="Q33" s="266">
        <v>471</v>
      </c>
    </row>
    <row r="34" spans="1:17" ht="12.75">
      <c r="A34" s="4"/>
      <c r="B34" s="136"/>
      <c r="C34" s="136"/>
      <c r="D34" s="136"/>
      <c r="E34" s="136"/>
      <c r="F34" s="139"/>
      <c r="G34" s="139"/>
      <c r="H34" s="139"/>
      <c r="I34" s="139"/>
      <c r="J34" s="30"/>
      <c r="K34" s="30"/>
      <c r="L34" s="30"/>
      <c r="M34" s="30"/>
      <c r="N34" s="30"/>
      <c r="O34" s="30"/>
      <c r="P34" s="11"/>
      <c r="Q34" s="279"/>
    </row>
    <row r="35" spans="1:17" ht="12.75">
      <c r="A35" s="126" t="s">
        <v>75</v>
      </c>
      <c r="B35" s="32"/>
      <c r="C35" s="32"/>
      <c r="D35" s="32"/>
      <c r="E35" s="32"/>
      <c r="F35" s="32"/>
      <c r="G35" s="32"/>
      <c r="H35" s="32"/>
      <c r="I35" s="32"/>
      <c r="J35" s="32"/>
      <c r="K35" s="32"/>
      <c r="L35" s="32"/>
      <c r="M35" s="41"/>
      <c r="N35" s="32"/>
      <c r="O35" s="145"/>
      <c r="P35" s="145"/>
      <c r="Q35" s="291"/>
    </row>
    <row r="36" spans="1:17" ht="12.75">
      <c r="A36" s="276" t="s">
        <v>76</v>
      </c>
      <c r="B36" s="30"/>
      <c r="C36" s="30"/>
      <c r="D36" s="30"/>
      <c r="E36" s="30"/>
      <c r="F36" s="30"/>
      <c r="G36" s="30"/>
      <c r="H36" s="30"/>
      <c r="I36" s="30"/>
      <c r="J36" s="30"/>
      <c r="K36" s="30"/>
      <c r="L36" s="30"/>
      <c r="M36" s="4"/>
      <c r="N36" s="30"/>
      <c r="O36" s="139"/>
      <c r="P36" s="139"/>
      <c r="Q36" s="357"/>
    </row>
    <row r="37" spans="1:14" ht="12.75">
      <c r="A37" s="9"/>
      <c r="B37" s="9"/>
      <c r="C37" s="9"/>
      <c r="D37" s="9"/>
      <c r="E37" s="9"/>
      <c r="F37" s="9"/>
      <c r="G37" s="9"/>
      <c r="H37" s="9"/>
      <c r="I37" s="9"/>
      <c r="J37" s="9"/>
      <c r="K37" s="9"/>
      <c r="L37" s="9"/>
      <c r="M37" s="18"/>
      <c r="N37" s="32"/>
    </row>
    <row r="38" ht="12.75">
      <c r="A38" s="603" t="s">
        <v>631</v>
      </c>
    </row>
  </sheetData>
  <mergeCells count="12">
    <mergeCell ref="N3:O3"/>
    <mergeCell ref="P3:Q3"/>
    <mergeCell ref="H3:I3"/>
    <mergeCell ref="J3:K3"/>
    <mergeCell ref="L3:M3"/>
    <mergeCell ref="J4:K4"/>
    <mergeCell ref="H4:I4"/>
    <mergeCell ref="B3:E3"/>
    <mergeCell ref="F3:G3"/>
    <mergeCell ref="B4:C4"/>
    <mergeCell ref="D4:E4"/>
    <mergeCell ref="F4:G4"/>
  </mergeCells>
  <hyperlinks>
    <hyperlink ref="F7" location="'CNX Nifty Junior'!A1" display="CNX Nifty Junior"/>
    <hyperlink ref="G7" location="'CNX Nifty Junior'!A1" display="CNX Nifty Junior"/>
    <hyperlink ref="E7" location="'CNX Nifty Junior'!A1" display="CNX Nifty Junior"/>
    <hyperlink ref="C7" location="'CNX Nifty Junior'!A1" display="CNX Nifty Junior"/>
    <hyperlink ref="D7" location="'CNX Nifty Junior'!A1" display="CNX Nifty Junior"/>
    <hyperlink ref="A7" location="'CNX Nifty Junior'!A1" display="CNX Nifty Junior"/>
    <hyperlink ref="B7" location="'CNX Nifty Junior'!A1" display="CNX Nifty Junior"/>
    <hyperlink ref="P7" location="'CNX Nifty Junior'!A1" display="CNX Nifty Junior"/>
    <hyperlink ref="Q7" location="'CNX Nifty Junior'!A1" display="CNX Nifty Junior"/>
    <hyperlink ref="N7" location="'CNX Nifty Junior'!A1" display="CNX Nifty Junior"/>
    <hyperlink ref="O7" location="'CNX Nifty Junior'!A1" display="CNX Nifty Junior"/>
    <hyperlink ref="L7" location="'CNX Nifty Junior'!A1" display="CNX Nifty Junior"/>
    <hyperlink ref="M7" location="'CNX Nifty Junior'!A1" display="CNX Nifty Junior"/>
    <hyperlink ref="J7" location="'CNX Nifty Junior'!A1" display="CNX Nifty Junior"/>
    <hyperlink ref="K7" location="'CNX Nifty Junior'!A1" display="CNX Nifty Junior"/>
    <hyperlink ref="I7" location="'CNX Nifty Junior'!A1" display="CNX Nifty Junior"/>
    <hyperlink ref="H7" location="'CNX Nifty Junior'!A1" display="CNX Nifty Junior"/>
    <hyperlink ref="A38" location="Index!A1" display="Index!A1"/>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54"/>
  <sheetViews>
    <sheetView workbookViewId="0" topLeftCell="A1">
      <selection activeCell="J1" sqref="J1"/>
    </sheetView>
  </sheetViews>
  <sheetFormatPr defaultColWidth="9.140625" defaultRowHeight="12.75"/>
  <cols>
    <col min="1" max="1" width="24.8515625" style="0" customWidth="1"/>
    <col min="2" max="6" width="9.7109375" style="0" customWidth="1"/>
    <col min="7" max="7" width="9.8515625" style="0" customWidth="1"/>
    <col min="8" max="13" width="9.7109375" style="0" customWidth="1"/>
    <col min="14" max="24" width="9.140625" style="49" customWidth="1"/>
    <col min="25" max="25" width="3.7109375" style="49" customWidth="1"/>
    <col min="26" max="16384" width="9.140625" style="49" customWidth="1"/>
  </cols>
  <sheetData>
    <row r="1" ht="12.75">
      <c r="J1" s="603" t="s">
        <v>631</v>
      </c>
    </row>
    <row r="2" spans="2:13" ht="12.75">
      <c r="B2" s="49"/>
      <c r="C2" s="49"/>
      <c r="E2" s="49"/>
      <c r="F2" s="49"/>
      <c r="G2" s="49"/>
      <c r="H2" s="49"/>
      <c r="I2" s="49"/>
      <c r="J2" s="49"/>
      <c r="K2" s="49"/>
      <c r="M2" s="50"/>
    </row>
    <row r="3" spans="1:13" ht="12.75">
      <c r="A3" s="46" t="s">
        <v>77</v>
      </c>
      <c r="B3" s="5"/>
      <c r="C3" s="5"/>
      <c r="D3" s="47"/>
      <c r="E3" s="280" t="s">
        <v>78</v>
      </c>
      <c r="F3" s="5"/>
      <c r="G3" s="5"/>
      <c r="H3" s="5"/>
      <c r="I3" s="5"/>
      <c r="J3" s="5"/>
      <c r="K3" s="5"/>
      <c r="L3" s="5"/>
      <c r="M3" s="48"/>
    </row>
    <row r="4" spans="1:13" ht="12.75">
      <c r="A4" t="s">
        <v>79</v>
      </c>
      <c r="B4" s="591" t="s">
        <v>74</v>
      </c>
      <c r="C4" s="591"/>
      <c r="D4" s="585" t="s">
        <v>80</v>
      </c>
      <c r="E4" s="585"/>
      <c r="F4" s="585"/>
      <c r="G4" s="585"/>
      <c r="H4" s="585"/>
      <c r="I4" s="585"/>
      <c r="J4" s="585"/>
      <c r="K4" s="585"/>
      <c r="L4" s="585"/>
      <c r="M4" s="593"/>
    </row>
    <row r="5" spans="2:13" ht="12.75">
      <c r="B5" s="50" t="s">
        <v>562</v>
      </c>
      <c r="C5" s="14"/>
      <c r="D5" s="590" t="s">
        <v>563</v>
      </c>
      <c r="E5" s="591"/>
      <c r="F5" s="590" t="s">
        <v>563</v>
      </c>
      <c r="G5" s="591"/>
      <c r="H5" s="590" t="s">
        <v>563</v>
      </c>
      <c r="I5" s="591"/>
      <c r="J5" s="590" t="s">
        <v>563</v>
      </c>
      <c r="K5" s="591"/>
      <c r="L5" s="590" t="s">
        <v>563</v>
      </c>
      <c r="M5" s="592"/>
    </row>
    <row r="6" spans="2:13" ht="12.75">
      <c r="B6" s="49"/>
      <c r="C6" s="49"/>
      <c r="D6" s="590" t="s">
        <v>81</v>
      </c>
      <c r="E6" s="590"/>
      <c r="F6" s="590"/>
      <c r="G6" s="590"/>
      <c r="H6" s="590" t="s">
        <v>82</v>
      </c>
      <c r="I6" s="590"/>
      <c r="J6" s="590" t="s">
        <v>73</v>
      </c>
      <c r="K6" s="590"/>
      <c r="L6" s="590" t="s">
        <v>83</v>
      </c>
      <c r="M6" s="592"/>
    </row>
    <row r="7" spans="2:13" ht="12.75">
      <c r="B7" s="50"/>
      <c r="C7" s="14"/>
      <c r="D7" s="590" t="s">
        <v>563</v>
      </c>
      <c r="E7" s="591"/>
      <c r="F7" s="590" t="s">
        <v>563</v>
      </c>
      <c r="G7" s="591"/>
      <c r="H7" s="590" t="s">
        <v>563</v>
      </c>
      <c r="I7" s="591"/>
      <c r="J7" s="590" t="s">
        <v>563</v>
      </c>
      <c r="K7" s="591"/>
      <c r="L7" s="590" t="s">
        <v>563</v>
      </c>
      <c r="M7" s="592"/>
    </row>
    <row r="8" spans="2:13" ht="12.75">
      <c r="B8" s="5"/>
      <c r="C8" s="5"/>
      <c r="D8" s="587" t="s">
        <v>84</v>
      </c>
      <c r="E8" s="587"/>
      <c r="F8" s="587" t="s">
        <v>85</v>
      </c>
      <c r="G8" s="587"/>
      <c r="H8" s="5"/>
      <c r="I8" s="5"/>
      <c r="J8" s="5"/>
      <c r="K8" s="5"/>
      <c r="L8" s="5"/>
      <c r="M8" s="281"/>
    </row>
    <row r="9" spans="1:13" ht="12.75">
      <c r="A9" s="5"/>
      <c r="B9" s="12" t="s">
        <v>86</v>
      </c>
      <c r="C9" s="12" t="s">
        <v>12</v>
      </c>
      <c r="D9" s="12" t="s">
        <v>86</v>
      </c>
      <c r="E9" s="12" t="s">
        <v>12</v>
      </c>
      <c r="F9" s="12" t="s">
        <v>86</v>
      </c>
      <c r="G9" s="12" t="s">
        <v>12</v>
      </c>
      <c r="H9" s="12" t="s">
        <v>86</v>
      </c>
      <c r="I9" s="12" t="s">
        <v>12</v>
      </c>
      <c r="J9" s="12" t="s">
        <v>86</v>
      </c>
      <c r="K9" s="12" t="s">
        <v>12</v>
      </c>
      <c r="L9" s="12" t="s">
        <v>86</v>
      </c>
      <c r="M9" s="281" t="s">
        <v>12</v>
      </c>
    </row>
    <row r="10" spans="1:14" s="59" customFormat="1" ht="12.75">
      <c r="A10" s="22" t="s">
        <v>504</v>
      </c>
      <c r="B10" s="61">
        <v>41</v>
      </c>
      <c r="C10" s="61">
        <v>14056</v>
      </c>
      <c r="D10" s="61">
        <f>SUM(D12:D17)</f>
        <v>4</v>
      </c>
      <c r="E10" s="61">
        <v>78</v>
      </c>
      <c r="F10" s="61">
        <v>36</v>
      </c>
      <c r="G10" s="61">
        <v>13530</v>
      </c>
      <c r="H10" s="61">
        <v>0</v>
      </c>
      <c r="I10" s="61">
        <v>0</v>
      </c>
      <c r="J10" s="61">
        <f>SUM(J12:J17)</f>
        <v>1</v>
      </c>
      <c r="K10" s="61">
        <f>SUM(K12:K17)</f>
        <v>448</v>
      </c>
      <c r="L10" s="61">
        <v>0</v>
      </c>
      <c r="M10" s="498">
        <v>0</v>
      </c>
      <c r="N10" s="64"/>
    </row>
    <row r="11" spans="1:14" s="59" customFormat="1" ht="12.75">
      <c r="A11" s="54" t="s">
        <v>599</v>
      </c>
      <c r="B11" s="53">
        <v>3</v>
      </c>
      <c r="C11" s="53">
        <v>1370</v>
      </c>
      <c r="D11" s="53">
        <v>0</v>
      </c>
      <c r="E11" s="53">
        <v>0</v>
      </c>
      <c r="F11" s="53">
        <v>3</v>
      </c>
      <c r="G11" s="53">
        <v>1370</v>
      </c>
      <c r="H11" s="53">
        <v>0</v>
      </c>
      <c r="I11" s="53">
        <v>0</v>
      </c>
      <c r="J11" s="53">
        <v>0</v>
      </c>
      <c r="K11" s="53">
        <v>0</v>
      </c>
      <c r="L11" s="53">
        <v>0</v>
      </c>
      <c r="M11" s="283">
        <v>0</v>
      </c>
      <c r="N11" s="64"/>
    </row>
    <row r="12" spans="1:14" s="59" customFormat="1" ht="12.75">
      <c r="A12" s="51" t="s">
        <v>586</v>
      </c>
      <c r="B12" s="53">
        <v>2</v>
      </c>
      <c r="C12" s="53">
        <v>148</v>
      </c>
      <c r="D12" s="53">
        <v>0</v>
      </c>
      <c r="E12" s="53">
        <v>0</v>
      </c>
      <c r="F12" s="53">
        <v>2</v>
      </c>
      <c r="G12" s="53">
        <v>148</v>
      </c>
      <c r="H12" s="53">
        <v>0</v>
      </c>
      <c r="I12" s="53">
        <v>0</v>
      </c>
      <c r="J12" s="53">
        <v>0</v>
      </c>
      <c r="K12" s="53">
        <v>0</v>
      </c>
      <c r="L12" s="53">
        <v>0</v>
      </c>
      <c r="M12" s="283">
        <v>0</v>
      </c>
      <c r="N12" s="64"/>
    </row>
    <row r="13" spans="1:14" s="26" customFormat="1" ht="12.75">
      <c r="A13" s="51" t="s">
        <v>577</v>
      </c>
      <c r="B13" s="53">
        <v>3</v>
      </c>
      <c r="C13" s="53">
        <v>142</v>
      </c>
      <c r="D13" s="53">
        <v>1</v>
      </c>
      <c r="E13" s="53">
        <v>42</v>
      </c>
      <c r="F13" s="53">
        <v>2</v>
      </c>
      <c r="G13" s="53">
        <v>100</v>
      </c>
      <c r="H13" s="53">
        <v>0</v>
      </c>
      <c r="I13" s="53">
        <v>0</v>
      </c>
      <c r="J13" s="53">
        <v>0</v>
      </c>
      <c r="K13" s="53">
        <v>0</v>
      </c>
      <c r="L13" s="53">
        <v>0</v>
      </c>
      <c r="M13" s="283">
        <v>0</v>
      </c>
      <c r="N13" s="296"/>
    </row>
    <row r="14" spans="1:14" s="59" customFormat="1" ht="12.75">
      <c r="A14" s="54" t="s">
        <v>569</v>
      </c>
      <c r="B14" s="53">
        <v>8</v>
      </c>
      <c r="C14" s="53">
        <v>9715</v>
      </c>
      <c r="D14" s="53">
        <v>1</v>
      </c>
      <c r="E14" s="53">
        <v>7</v>
      </c>
      <c r="F14" s="53">
        <v>6</v>
      </c>
      <c r="G14" s="53">
        <v>9259</v>
      </c>
      <c r="H14" s="53">
        <v>0</v>
      </c>
      <c r="I14" s="53">
        <v>0</v>
      </c>
      <c r="J14" s="53">
        <v>1</v>
      </c>
      <c r="K14" s="53">
        <v>448</v>
      </c>
      <c r="L14" s="53">
        <v>0</v>
      </c>
      <c r="M14" s="283">
        <v>0</v>
      </c>
      <c r="N14" s="64"/>
    </row>
    <row r="15" spans="1:14" s="26" customFormat="1" ht="12.75">
      <c r="A15" s="54" t="s">
        <v>560</v>
      </c>
      <c r="B15" s="53">
        <v>5</v>
      </c>
      <c r="C15" s="53">
        <v>368</v>
      </c>
      <c r="D15" s="53">
        <v>1</v>
      </c>
      <c r="E15" s="53">
        <v>15</v>
      </c>
      <c r="F15" s="53">
        <v>4</v>
      </c>
      <c r="G15" s="53">
        <v>353</v>
      </c>
      <c r="H15" s="53">
        <v>0</v>
      </c>
      <c r="I15" s="53">
        <v>0</v>
      </c>
      <c r="J15" s="53">
        <v>0</v>
      </c>
      <c r="K15" s="53">
        <v>0</v>
      </c>
      <c r="L15" s="53">
        <v>0</v>
      </c>
      <c r="M15" s="283">
        <v>0</v>
      </c>
      <c r="N15" s="296"/>
    </row>
    <row r="16" spans="1:14" s="26" customFormat="1" ht="12.75">
      <c r="A16" s="54" t="s">
        <v>553</v>
      </c>
      <c r="B16" s="53">
        <v>5</v>
      </c>
      <c r="C16" s="53">
        <v>296</v>
      </c>
      <c r="D16" s="53">
        <v>0</v>
      </c>
      <c r="E16" s="53">
        <v>0</v>
      </c>
      <c r="F16" s="53">
        <v>5</v>
      </c>
      <c r="G16" s="53">
        <v>296</v>
      </c>
      <c r="H16" s="53">
        <v>0</v>
      </c>
      <c r="I16" s="53">
        <v>0</v>
      </c>
      <c r="J16" s="53">
        <v>0</v>
      </c>
      <c r="K16" s="53">
        <v>0</v>
      </c>
      <c r="L16" s="53">
        <v>0</v>
      </c>
      <c r="M16" s="283">
        <v>0</v>
      </c>
      <c r="N16" s="296"/>
    </row>
    <row r="17" spans="1:14" s="59" customFormat="1" ht="12.75">
      <c r="A17" s="54" t="s">
        <v>552</v>
      </c>
      <c r="B17" s="53">
        <v>9</v>
      </c>
      <c r="C17" s="53">
        <v>1285</v>
      </c>
      <c r="D17" s="53">
        <v>1</v>
      </c>
      <c r="E17" s="53">
        <v>14</v>
      </c>
      <c r="F17" s="53">
        <v>8</v>
      </c>
      <c r="G17" s="53">
        <v>1271</v>
      </c>
      <c r="H17" s="53">
        <v>0</v>
      </c>
      <c r="I17" s="53">
        <v>0</v>
      </c>
      <c r="J17" s="53">
        <v>0</v>
      </c>
      <c r="K17" s="53">
        <v>0</v>
      </c>
      <c r="L17" s="53">
        <v>0</v>
      </c>
      <c r="M17" s="283">
        <v>0</v>
      </c>
      <c r="N17" s="64"/>
    </row>
    <row r="18" spans="1:14" s="59" customFormat="1" ht="12.75">
      <c r="A18" s="54" t="s">
        <v>509</v>
      </c>
      <c r="B18" s="53">
        <v>4</v>
      </c>
      <c r="C18" s="53">
        <v>307</v>
      </c>
      <c r="D18" s="53">
        <v>0</v>
      </c>
      <c r="E18" s="53">
        <v>0</v>
      </c>
      <c r="F18" s="53">
        <v>4</v>
      </c>
      <c r="G18" s="53">
        <v>307</v>
      </c>
      <c r="H18" s="53">
        <v>0</v>
      </c>
      <c r="I18" s="53">
        <v>0</v>
      </c>
      <c r="J18" s="53">
        <v>0</v>
      </c>
      <c r="K18" s="53">
        <v>0</v>
      </c>
      <c r="L18" s="53">
        <v>0</v>
      </c>
      <c r="M18" s="283">
        <v>0</v>
      </c>
      <c r="N18" s="64"/>
    </row>
    <row r="19" spans="1:14" s="59" customFormat="1" ht="12.75">
      <c r="A19" s="54" t="s">
        <v>505</v>
      </c>
      <c r="B19" s="53">
        <v>2</v>
      </c>
      <c r="C19" s="53">
        <v>439</v>
      </c>
      <c r="D19" s="53">
        <v>0</v>
      </c>
      <c r="E19" s="53">
        <v>0</v>
      </c>
      <c r="F19" s="53">
        <v>2</v>
      </c>
      <c r="G19" s="53">
        <v>439</v>
      </c>
      <c r="H19" s="53">
        <v>0</v>
      </c>
      <c r="I19" s="53">
        <v>0</v>
      </c>
      <c r="J19" s="53">
        <v>0</v>
      </c>
      <c r="K19" s="53">
        <v>0</v>
      </c>
      <c r="L19" s="53">
        <v>0</v>
      </c>
      <c r="M19" s="283">
        <v>0</v>
      </c>
      <c r="N19" s="64"/>
    </row>
    <row r="20" spans="1:13" ht="12.75">
      <c r="A20" s="54"/>
      <c r="B20" s="53"/>
      <c r="C20" s="53"/>
      <c r="D20" s="53"/>
      <c r="E20" s="53"/>
      <c r="F20" s="53"/>
      <c r="G20" s="53"/>
      <c r="H20" s="53"/>
      <c r="I20" s="53"/>
      <c r="J20" s="53"/>
      <c r="K20" s="53"/>
      <c r="L20" s="53"/>
      <c r="M20" s="283"/>
    </row>
    <row r="21" spans="1:13" ht="12.75">
      <c r="A21" s="22" t="s">
        <v>50</v>
      </c>
      <c r="B21" s="61">
        <v>124</v>
      </c>
      <c r="C21" s="61">
        <v>87029</v>
      </c>
      <c r="D21" s="61">
        <v>7</v>
      </c>
      <c r="E21" s="61">
        <v>387</v>
      </c>
      <c r="F21" s="61">
        <v>113</v>
      </c>
      <c r="G21" s="61">
        <v>79352</v>
      </c>
      <c r="H21" s="61">
        <v>2</v>
      </c>
      <c r="I21" s="61">
        <v>5687</v>
      </c>
      <c r="J21" s="61">
        <v>2</v>
      </c>
      <c r="K21" s="61">
        <v>1603</v>
      </c>
      <c r="L21" s="61">
        <v>0</v>
      </c>
      <c r="M21" s="282">
        <v>0</v>
      </c>
    </row>
    <row r="22" spans="1:13" s="145" customFormat="1" ht="12.75">
      <c r="A22" s="51" t="s">
        <v>499</v>
      </c>
      <c r="B22" s="53">
        <v>10</v>
      </c>
      <c r="C22" s="53">
        <v>2557</v>
      </c>
      <c r="D22" s="53">
        <v>1</v>
      </c>
      <c r="E22" s="53">
        <v>4</v>
      </c>
      <c r="F22" s="53">
        <v>7</v>
      </c>
      <c r="G22" s="53">
        <v>1744</v>
      </c>
      <c r="H22" s="53">
        <v>1</v>
      </c>
      <c r="I22" s="53">
        <v>206</v>
      </c>
      <c r="J22" s="53">
        <v>1</v>
      </c>
      <c r="K22" s="53">
        <v>603</v>
      </c>
      <c r="L22" s="53">
        <v>0</v>
      </c>
      <c r="M22" s="283">
        <v>0</v>
      </c>
    </row>
    <row r="23" spans="1:13" ht="12.75">
      <c r="A23" s="54" t="s">
        <v>184</v>
      </c>
      <c r="B23" s="53">
        <v>6</v>
      </c>
      <c r="C23" s="53">
        <v>18828</v>
      </c>
      <c r="D23" s="53">
        <v>0</v>
      </c>
      <c r="E23" s="53">
        <v>0</v>
      </c>
      <c r="F23" s="53">
        <v>6</v>
      </c>
      <c r="G23" s="53">
        <v>18828</v>
      </c>
      <c r="H23" s="53">
        <v>0</v>
      </c>
      <c r="I23" s="53">
        <v>0</v>
      </c>
      <c r="J23" s="53">
        <v>0</v>
      </c>
      <c r="K23" s="53">
        <v>0</v>
      </c>
      <c r="L23" s="53">
        <v>0</v>
      </c>
      <c r="M23" s="283">
        <v>0</v>
      </c>
    </row>
    <row r="24" spans="1:13" ht="12.75">
      <c r="A24" s="51" t="s">
        <v>87</v>
      </c>
      <c r="B24" s="52">
        <v>12</v>
      </c>
      <c r="C24" s="52">
        <v>14044</v>
      </c>
      <c r="D24" s="52">
        <v>0</v>
      </c>
      <c r="E24" s="52">
        <v>0</v>
      </c>
      <c r="F24" s="52">
        <v>12</v>
      </c>
      <c r="G24" s="52">
        <v>14044</v>
      </c>
      <c r="H24" s="52">
        <v>0</v>
      </c>
      <c r="I24" s="52">
        <v>0</v>
      </c>
      <c r="J24" s="52">
        <v>0</v>
      </c>
      <c r="K24" s="52">
        <v>0</v>
      </c>
      <c r="L24" s="52">
        <v>0</v>
      </c>
      <c r="M24" s="284">
        <v>0</v>
      </c>
    </row>
    <row r="25" spans="1:13" ht="12.75">
      <c r="A25" s="51" t="s">
        <v>88</v>
      </c>
      <c r="B25" s="53">
        <v>13</v>
      </c>
      <c r="C25" s="53">
        <v>4796</v>
      </c>
      <c r="D25" s="53">
        <v>1</v>
      </c>
      <c r="E25" s="53">
        <v>4</v>
      </c>
      <c r="F25" s="53">
        <v>12</v>
      </c>
      <c r="G25" s="53">
        <v>4791</v>
      </c>
      <c r="H25" s="53">
        <v>0</v>
      </c>
      <c r="I25" s="53">
        <v>0</v>
      </c>
      <c r="J25" s="53">
        <v>0</v>
      </c>
      <c r="K25" s="53">
        <v>0</v>
      </c>
      <c r="L25" s="53">
        <v>0</v>
      </c>
      <c r="M25" s="283">
        <v>0</v>
      </c>
    </row>
    <row r="26" spans="1:13" ht="12.75">
      <c r="A26" s="51" t="s">
        <v>89</v>
      </c>
      <c r="B26" s="53">
        <v>13</v>
      </c>
      <c r="C26" s="53">
        <v>12839</v>
      </c>
      <c r="D26" s="53">
        <v>1</v>
      </c>
      <c r="E26" s="53">
        <v>10</v>
      </c>
      <c r="F26" s="53">
        <v>11</v>
      </c>
      <c r="G26" s="53">
        <v>7348</v>
      </c>
      <c r="H26" s="53">
        <v>1</v>
      </c>
      <c r="I26" s="53">
        <v>5481</v>
      </c>
      <c r="J26" s="53">
        <v>0</v>
      </c>
      <c r="K26" s="53">
        <v>0</v>
      </c>
      <c r="L26" s="53">
        <v>0</v>
      </c>
      <c r="M26" s="283">
        <v>0</v>
      </c>
    </row>
    <row r="27" spans="1:13" ht="12.75">
      <c r="A27" s="54" t="s">
        <v>90</v>
      </c>
      <c r="B27" s="53">
        <v>6</v>
      </c>
      <c r="C27" s="53">
        <v>266</v>
      </c>
      <c r="D27" s="53">
        <v>0</v>
      </c>
      <c r="E27" s="53">
        <v>0</v>
      </c>
      <c r="F27" s="53">
        <v>6</v>
      </c>
      <c r="G27" s="53">
        <v>266</v>
      </c>
      <c r="H27" s="53">
        <v>0</v>
      </c>
      <c r="I27" s="53">
        <v>0</v>
      </c>
      <c r="J27" s="53">
        <v>0</v>
      </c>
      <c r="K27" s="53">
        <v>0</v>
      </c>
      <c r="L27" s="53">
        <v>0</v>
      </c>
      <c r="M27" s="283">
        <v>0</v>
      </c>
    </row>
    <row r="28" spans="1:13" ht="12.75">
      <c r="A28" s="54" t="s">
        <v>91</v>
      </c>
      <c r="B28" s="53">
        <v>14</v>
      </c>
      <c r="C28" s="53">
        <v>4584</v>
      </c>
      <c r="D28" s="53">
        <v>4</v>
      </c>
      <c r="E28" s="53">
        <v>532</v>
      </c>
      <c r="F28" s="53">
        <v>10</v>
      </c>
      <c r="G28" s="53">
        <v>4052</v>
      </c>
      <c r="H28" s="53">
        <v>0</v>
      </c>
      <c r="I28" s="53">
        <v>0</v>
      </c>
      <c r="J28" s="53">
        <v>0</v>
      </c>
      <c r="K28" s="53">
        <v>0</v>
      </c>
      <c r="L28" s="53">
        <v>0</v>
      </c>
      <c r="M28" s="283">
        <v>0</v>
      </c>
    </row>
    <row r="29" spans="1:13" s="53" customFormat="1" ht="12.75">
      <c r="A29" s="54" t="s">
        <v>92</v>
      </c>
      <c r="B29" s="53">
        <v>9</v>
      </c>
      <c r="C29" s="53">
        <v>898</v>
      </c>
      <c r="D29" s="53">
        <v>1</v>
      </c>
      <c r="E29" s="53">
        <v>336</v>
      </c>
      <c r="F29" s="53">
        <v>8</v>
      </c>
      <c r="G29" s="53">
        <v>561</v>
      </c>
      <c r="H29" s="53">
        <v>0</v>
      </c>
      <c r="I29" s="53">
        <v>0</v>
      </c>
      <c r="J29" s="53">
        <v>0</v>
      </c>
      <c r="K29" s="53">
        <v>0</v>
      </c>
      <c r="L29" s="53">
        <v>0</v>
      </c>
      <c r="M29" s="283">
        <v>0</v>
      </c>
    </row>
    <row r="30" spans="1:13" ht="12.75">
      <c r="A30" s="54" t="s">
        <v>93</v>
      </c>
      <c r="B30" s="53">
        <v>13</v>
      </c>
      <c r="C30" s="53">
        <v>3562</v>
      </c>
      <c r="D30" s="53">
        <v>0</v>
      </c>
      <c r="E30" s="53">
        <v>0</v>
      </c>
      <c r="F30" s="53">
        <v>13</v>
      </c>
      <c r="G30" s="53">
        <v>3562</v>
      </c>
      <c r="H30" s="53">
        <v>0</v>
      </c>
      <c r="I30" s="53">
        <v>0</v>
      </c>
      <c r="J30" s="53">
        <v>0</v>
      </c>
      <c r="K30" s="53">
        <v>0</v>
      </c>
      <c r="L30" s="53">
        <v>0</v>
      </c>
      <c r="M30" s="283">
        <v>0</v>
      </c>
    </row>
    <row r="31" spans="1:13" ht="12.75">
      <c r="A31" s="54"/>
      <c r="B31" s="53"/>
      <c r="C31" s="53"/>
      <c r="D31" s="53"/>
      <c r="E31" s="53"/>
      <c r="F31" s="53"/>
      <c r="G31" s="53"/>
      <c r="H31" s="53"/>
      <c r="I31" s="53"/>
      <c r="J31" s="53"/>
      <c r="K31" s="53"/>
      <c r="L31" s="53"/>
      <c r="M31" s="283"/>
    </row>
    <row r="32" spans="1:13" s="145" customFormat="1" ht="12.75">
      <c r="A32" s="145" t="s">
        <v>44</v>
      </c>
      <c r="B32" s="65">
        <v>124</v>
      </c>
      <c r="C32" s="65">
        <v>33508</v>
      </c>
      <c r="D32" s="65">
        <v>2</v>
      </c>
      <c r="E32" s="65">
        <v>12</v>
      </c>
      <c r="F32" s="65">
        <v>119</v>
      </c>
      <c r="G32" s="65">
        <v>32889</v>
      </c>
      <c r="H32" s="65">
        <v>0</v>
      </c>
      <c r="I32" s="65">
        <v>0</v>
      </c>
      <c r="J32" s="65">
        <v>2</v>
      </c>
      <c r="K32" s="65">
        <v>356</v>
      </c>
      <c r="L32" s="53">
        <v>1</v>
      </c>
      <c r="M32" s="283">
        <v>249</v>
      </c>
    </row>
    <row r="33" spans="1:13" s="145" customFormat="1" ht="12.75">
      <c r="A33" s="51" t="s">
        <v>107</v>
      </c>
      <c r="B33" s="53">
        <v>139</v>
      </c>
      <c r="C33" s="53">
        <v>27382</v>
      </c>
      <c r="D33" s="53">
        <v>10</v>
      </c>
      <c r="E33" s="53">
        <v>372</v>
      </c>
      <c r="F33" s="53">
        <v>128</v>
      </c>
      <c r="G33" s="53">
        <v>27000</v>
      </c>
      <c r="H33" s="53">
        <v>0</v>
      </c>
      <c r="I33" s="53">
        <v>0</v>
      </c>
      <c r="J33" s="53">
        <v>0</v>
      </c>
      <c r="K33" s="53">
        <v>0</v>
      </c>
      <c r="L33" s="53">
        <v>1</v>
      </c>
      <c r="M33" s="283">
        <v>10</v>
      </c>
    </row>
    <row r="34" spans="1:13" s="145" customFormat="1" ht="12.75">
      <c r="A34" s="145" t="s">
        <v>46</v>
      </c>
      <c r="B34" s="53">
        <v>60</v>
      </c>
      <c r="C34" s="53">
        <v>28256</v>
      </c>
      <c r="D34" s="53">
        <v>6</v>
      </c>
      <c r="E34" s="53">
        <v>420</v>
      </c>
      <c r="F34" s="53">
        <v>49</v>
      </c>
      <c r="G34" s="53">
        <v>23968</v>
      </c>
      <c r="H34" s="53">
        <v>0</v>
      </c>
      <c r="I34" s="53">
        <v>0</v>
      </c>
      <c r="J34" s="53">
        <v>5</v>
      </c>
      <c r="K34" s="53">
        <v>3867</v>
      </c>
      <c r="L34" s="53">
        <v>0</v>
      </c>
      <c r="M34" s="283">
        <v>0</v>
      </c>
    </row>
    <row r="35" spans="1:13" s="145" customFormat="1" ht="12.75">
      <c r="A35" s="358" t="s">
        <v>47</v>
      </c>
      <c r="B35" s="53">
        <v>57</v>
      </c>
      <c r="C35" s="53">
        <v>23272</v>
      </c>
      <c r="D35" s="53">
        <v>14</v>
      </c>
      <c r="E35" s="53">
        <v>360</v>
      </c>
      <c r="F35" s="53">
        <v>37</v>
      </c>
      <c r="G35" s="53">
        <v>18589</v>
      </c>
      <c r="H35" s="53">
        <v>0</v>
      </c>
      <c r="I35" s="53">
        <v>0</v>
      </c>
      <c r="J35" s="53">
        <v>6</v>
      </c>
      <c r="K35" s="53">
        <v>4324</v>
      </c>
      <c r="L35" s="53">
        <v>0</v>
      </c>
      <c r="M35" s="283">
        <v>0</v>
      </c>
    </row>
    <row r="36" spans="1:13" s="145" customFormat="1" ht="12.75">
      <c r="A36" s="428" t="s">
        <v>48</v>
      </c>
      <c r="B36" s="53">
        <v>26</v>
      </c>
      <c r="C36" s="53">
        <v>4070</v>
      </c>
      <c r="D36" s="65">
        <v>6</v>
      </c>
      <c r="E36" s="65">
        <v>143</v>
      </c>
      <c r="F36" s="65">
        <v>11</v>
      </c>
      <c r="G36" s="65">
        <v>1314</v>
      </c>
      <c r="H36" s="65">
        <v>0</v>
      </c>
      <c r="I36" s="65">
        <v>0</v>
      </c>
      <c r="J36" s="65">
        <v>8</v>
      </c>
      <c r="K36" s="65">
        <v>2600</v>
      </c>
      <c r="L36" s="65">
        <v>2</v>
      </c>
      <c r="M36" s="288">
        <v>13</v>
      </c>
    </row>
    <row r="37" spans="1:13" s="145" customFormat="1" ht="12.75">
      <c r="A37" s="428" t="s">
        <v>49</v>
      </c>
      <c r="B37" s="53">
        <v>35</v>
      </c>
      <c r="C37" s="53">
        <v>7543</v>
      </c>
      <c r="D37" s="65">
        <v>7</v>
      </c>
      <c r="E37" s="65">
        <v>151</v>
      </c>
      <c r="F37" s="65">
        <v>8</v>
      </c>
      <c r="G37" s="65">
        <v>1121</v>
      </c>
      <c r="H37" s="65">
        <v>0</v>
      </c>
      <c r="I37" s="65">
        <v>0</v>
      </c>
      <c r="J37" s="65">
        <v>16</v>
      </c>
      <c r="K37" s="65">
        <v>5601</v>
      </c>
      <c r="L37" s="65">
        <v>4</v>
      </c>
      <c r="M37" s="288">
        <v>670</v>
      </c>
    </row>
    <row r="38" spans="1:13" s="145" customFormat="1" ht="12.75">
      <c r="A38" s="428" t="s">
        <v>108</v>
      </c>
      <c r="B38" s="53">
        <f>(D38+F38+H38+J38+L38)</f>
        <v>151</v>
      </c>
      <c r="C38" s="53">
        <v>6108</v>
      </c>
      <c r="D38" s="65">
        <v>84</v>
      </c>
      <c r="E38" s="65">
        <v>818</v>
      </c>
      <c r="F38" s="65">
        <v>54</v>
      </c>
      <c r="G38" s="65">
        <v>2408</v>
      </c>
      <c r="H38" s="65">
        <v>2</v>
      </c>
      <c r="I38" s="65">
        <v>142</v>
      </c>
      <c r="J38" s="65">
        <v>10</v>
      </c>
      <c r="K38" s="65">
        <v>2704</v>
      </c>
      <c r="L38" s="65">
        <v>1</v>
      </c>
      <c r="M38" s="288">
        <v>36</v>
      </c>
    </row>
    <row r="39" spans="1:13" s="145" customFormat="1" ht="13.5" customHeight="1">
      <c r="A39" s="428" t="s">
        <v>10</v>
      </c>
      <c r="B39" s="53">
        <v>93</v>
      </c>
      <c r="C39" s="53">
        <v>7817</v>
      </c>
      <c r="D39" s="65">
        <v>30</v>
      </c>
      <c r="E39" s="65">
        <v>786</v>
      </c>
      <c r="F39" s="65">
        <v>52</v>
      </c>
      <c r="G39" s="65">
        <v>3780</v>
      </c>
      <c r="H39" s="65">
        <v>0</v>
      </c>
      <c r="I39" s="65">
        <v>0</v>
      </c>
      <c r="J39" s="65">
        <v>10</v>
      </c>
      <c r="K39" s="65">
        <v>3200</v>
      </c>
      <c r="L39" s="65">
        <v>2</v>
      </c>
      <c r="M39" s="288">
        <v>51</v>
      </c>
    </row>
    <row r="40" spans="1:13" s="145" customFormat="1" ht="12.75">
      <c r="A40" s="428" t="s">
        <v>109</v>
      </c>
      <c r="B40" s="53">
        <v>58</v>
      </c>
      <c r="C40" s="53">
        <v>5587</v>
      </c>
      <c r="D40" s="65">
        <v>20</v>
      </c>
      <c r="E40" s="65">
        <v>197</v>
      </c>
      <c r="F40" s="65">
        <v>20</v>
      </c>
      <c r="G40" s="65">
        <v>660</v>
      </c>
      <c r="H40" s="65">
        <v>3</v>
      </c>
      <c r="I40" s="65">
        <v>78</v>
      </c>
      <c r="J40" s="65">
        <v>10</v>
      </c>
      <c r="K40" s="65">
        <v>4450</v>
      </c>
      <c r="L40" s="65">
        <v>6</v>
      </c>
      <c r="M40" s="288">
        <v>202</v>
      </c>
    </row>
    <row r="41" spans="1:13" s="145" customFormat="1" ht="12.75">
      <c r="A41" s="428" t="s">
        <v>110</v>
      </c>
      <c r="B41" s="53">
        <v>111</v>
      </c>
      <c r="C41" s="53">
        <v>4570</v>
      </c>
      <c r="D41" s="65">
        <v>64</v>
      </c>
      <c r="E41" s="65">
        <v>271</v>
      </c>
      <c r="F41" s="65">
        <v>33</v>
      </c>
      <c r="G41" s="65">
        <v>1610</v>
      </c>
      <c r="H41" s="65">
        <v>3</v>
      </c>
      <c r="I41" s="65">
        <v>10</v>
      </c>
      <c r="J41" s="65">
        <v>4</v>
      </c>
      <c r="K41" s="65">
        <v>1550</v>
      </c>
      <c r="L41" s="65">
        <v>10</v>
      </c>
      <c r="M41" s="288">
        <v>1128</v>
      </c>
    </row>
    <row r="42" spans="1:13" s="145" customFormat="1" ht="12.75">
      <c r="A42" s="428" t="s">
        <v>111</v>
      </c>
      <c r="B42" s="53">
        <v>882</v>
      </c>
      <c r="C42" s="53">
        <v>14276</v>
      </c>
      <c r="D42" s="65">
        <v>697</v>
      </c>
      <c r="E42" s="65">
        <v>3433</v>
      </c>
      <c r="F42" s="65">
        <v>148</v>
      </c>
      <c r="G42" s="65">
        <v>4412</v>
      </c>
      <c r="H42" s="65">
        <v>5</v>
      </c>
      <c r="I42" s="65">
        <v>75</v>
      </c>
      <c r="J42" s="65">
        <v>10</v>
      </c>
      <c r="K42" s="65">
        <v>5400</v>
      </c>
      <c r="L42" s="65">
        <v>29</v>
      </c>
      <c r="M42" s="288">
        <v>957</v>
      </c>
    </row>
    <row r="43" spans="1:13" s="145" customFormat="1" ht="12.75">
      <c r="A43" s="428" t="s">
        <v>112</v>
      </c>
      <c r="B43" s="53">
        <v>1725</v>
      </c>
      <c r="C43" s="53">
        <v>20804</v>
      </c>
      <c r="D43" s="65">
        <v>1181</v>
      </c>
      <c r="E43" s="65">
        <v>4958</v>
      </c>
      <c r="F43" s="65">
        <v>480</v>
      </c>
      <c r="G43" s="65">
        <v>9727</v>
      </c>
      <c r="H43" s="65">
        <v>8</v>
      </c>
      <c r="I43" s="65">
        <v>145</v>
      </c>
      <c r="J43" s="65">
        <v>6</v>
      </c>
      <c r="K43" s="65">
        <v>2086</v>
      </c>
      <c r="L43" s="65">
        <v>63</v>
      </c>
      <c r="M43" s="288">
        <v>3888</v>
      </c>
    </row>
    <row r="44" spans="1:13" s="145" customFormat="1" ht="12.75">
      <c r="A44" s="428" t="s">
        <v>113</v>
      </c>
      <c r="B44" s="53">
        <v>1692</v>
      </c>
      <c r="C44" s="53">
        <v>27633</v>
      </c>
      <c r="D44" s="65">
        <v>942</v>
      </c>
      <c r="E44" s="65">
        <v>5529</v>
      </c>
      <c r="F44" s="65">
        <v>651</v>
      </c>
      <c r="G44" s="65">
        <v>12441</v>
      </c>
      <c r="H44" s="65">
        <v>7</v>
      </c>
      <c r="I44" s="65">
        <v>124</v>
      </c>
      <c r="J44" s="65">
        <v>0</v>
      </c>
      <c r="K44" s="65">
        <v>0</v>
      </c>
      <c r="L44" s="65">
        <v>135</v>
      </c>
      <c r="M44" s="288">
        <v>9538</v>
      </c>
    </row>
    <row r="45" spans="1:13" s="145" customFormat="1" ht="12.75">
      <c r="A45" s="359" t="s">
        <v>114</v>
      </c>
      <c r="B45" s="136">
        <v>1143</v>
      </c>
      <c r="C45" s="136">
        <v>24372</v>
      </c>
      <c r="D45" s="293">
        <v>608</v>
      </c>
      <c r="E45" s="293">
        <v>3808</v>
      </c>
      <c r="F45" s="293">
        <v>383</v>
      </c>
      <c r="G45" s="293">
        <v>9220</v>
      </c>
      <c r="H45" s="293">
        <v>1</v>
      </c>
      <c r="I45" s="293">
        <v>2</v>
      </c>
      <c r="J45" s="293">
        <v>9</v>
      </c>
      <c r="K45" s="293">
        <v>1991</v>
      </c>
      <c r="L45" s="293">
        <v>142</v>
      </c>
      <c r="M45" s="297">
        <v>9351</v>
      </c>
    </row>
    <row r="46" spans="1:13" s="145" customFormat="1" ht="12.75">
      <c r="A46" s="382"/>
      <c r="B46" s="61"/>
      <c r="C46" s="61"/>
      <c r="D46" s="58"/>
      <c r="E46" s="58"/>
      <c r="F46" s="58"/>
      <c r="G46" s="58"/>
      <c r="H46" s="58"/>
      <c r="I46" s="58"/>
      <c r="J46" s="58"/>
      <c r="K46" s="58"/>
      <c r="L46" s="58"/>
      <c r="M46" s="285"/>
    </row>
    <row r="47" spans="1:13" s="145" customFormat="1" ht="12.75">
      <c r="A47" s="63" t="s">
        <v>115</v>
      </c>
      <c r="B47" s="64"/>
      <c r="C47" s="64"/>
      <c r="M47" s="283"/>
    </row>
    <row r="48" spans="1:13" s="145" customFormat="1" ht="12.75">
      <c r="A48" s="63" t="s">
        <v>571</v>
      </c>
      <c r="B48" s="64"/>
      <c r="C48" s="64"/>
      <c r="M48" s="430"/>
    </row>
    <row r="49" spans="1:13" s="145" customFormat="1" ht="12.75">
      <c r="A49" s="63" t="s">
        <v>574</v>
      </c>
      <c r="B49" s="64"/>
      <c r="C49" s="64"/>
      <c r="M49" s="430"/>
    </row>
    <row r="50" spans="1:13" s="145" customFormat="1" ht="12.75">
      <c r="A50" s="63" t="s">
        <v>572</v>
      </c>
      <c r="B50" s="64"/>
      <c r="C50" s="64"/>
      <c r="M50" s="430"/>
    </row>
    <row r="51" spans="1:13" ht="12.75">
      <c r="A51" s="429" t="s">
        <v>573</v>
      </c>
      <c r="B51" s="49"/>
      <c r="C51" s="49"/>
      <c r="D51" s="49"/>
      <c r="E51" s="49"/>
      <c r="F51" s="49"/>
      <c r="G51" s="49"/>
      <c r="H51" s="49"/>
      <c r="I51" s="49"/>
      <c r="J51" s="49"/>
      <c r="K51" s="49"/>
      <c r="L51" s="49"/>
      <c r="M51" s="269"/>
    </row>
    <row r="52" spans="1:13" ht="12.75">
      <c r="A52" s="397" t="s">
        <v>587</v>
      </c>
      <c r="B52" s="255"/>
      <c r="C52" s="255"/>
      <c r="D52" s="5"/>
      <c r="E52" s="5"/>
      <c r="F52" s="5"/>
      <c r="G52" s="5"/>
      <c r="H52" s="5"/>
      <c r="I52" s="5"/>
      <c r="J52" s="5"/>
      <c r="K52" s="5"/>
      <c r="L52" s="5"/>
      <c r="M52" s="281"/>
    </row>
    <row r="54" ht="12.75">
      <c r="A54" s="603" t="s">
        <v>631</v>
      </c>
    </row>
  </sheetData>
  <mergeCells count="18">
    <mergeCell ref="J7:K7"/>
    <mergeCell ref="L5:M5"/>
    <mergeCell ref="L7:M7"/>
    <mergeCell ref="B4:C4"/>
    <mergeCell ref="D4:M4"/>
    <mergeCell ref="D6:G6"/>
    <mergeCell ref="H6:I6"/>
    <mergeCell ref="J6:K6"/>
    <mergeCell ref="L6:M6"/>
    <mergeCell ref="J5:K5"/>
    <mergeCell ref="H7:I7"/>
    <mergeCell ref="H5:I5"/>
    <mergeCell ref="F7:G7"/>
    <mergeCell ref="D7:E7"/>
    <mergeCell ref="D8:E8"/>
    <mergeCell ref="F8:G8"/>
    <mergeCell ref="D5:E5"/>
    <mergeCell ref="F5:G5"/>
  </mergeCells>
  <hyperlinks>
    <hyperlink ref="A54" location="Index!A1" display="Index!A1"/>
    <hyperlink ref="J1" location="Index!A1" display="Index!A1"/>
  </hyperlink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R48"/>
  <sheetViews>
    <sheetView workbookViewId="0" topLeftCell="A1">
      <selection activeCell="A48" sqref="A48"/>
    </sheetView>
  </sheetViews>
  <sheetFormatPr defaultColWidth="9.140625" defaultRowHeight="12.75"/>
  <cols>
    <col min="1" max="1" width="28.140625" style="0" customWidth="1"/>
    <col min="2" max="15" width="9.00390625" style="0" customWidth="1"/>
  </cols>
  <sheetData>
    <row r="1" ht="12.75">
      <c r="J1" s="603" t="s">
        <v>631</v>
      </c>
    </row>
    <row r="2" spans="1:13" s="49" customFormat="1" ht="12.75">
      <c r="A2" s="22" t="s">
        <v>116</v>
      </c>
      <c r="M2" s="50"/>
    </row>
    <row r="3" spans="1:15" ht="12.75">
      <c r="A3" s="99" t="s">
        <v>79</v>
      </c>
      <c r="B3" s="590" t="s">
        <v>74</v>
      </c>
      <c r="C3" s="594"/>
      <c r="D3" s="585" t="s">
        <v>117</v>
      </c>
      <c r="E3" s="585"/>
      <c r="F3" s="585"/>
      <c r="G3" s="585"/>
      <c r="H3" s="585" t="s">
        <v>118</v>
      </c>
      <c r="I3" s="585"/>
      <c r="J3" s="585"/>
      <c r="K3" s="585"/>
      <c r="L3" s="585" t="s">
        <v>119</v>
      </c>
      <c r="M3" s="595"/>
      <c r="N3" s="595"/>
      <c r="O3" s="555"/>
    </row>
    <row r="4" spans="1:15" ht="12.75">
      <c r="A4" s="49"/>
      <c r="B4" s="590" t="s">
        <v>563</v>
      </c>
      <c r="C4" s="590"/>
      <c r="D4" s="590" t="s">
        <v>563</v>
      </c>
      <c r="E4" s="590"/>
      <c r="F4" s="590" t="s">
        <v>563</v>
      </c>
      <c r="G4" s="590"/>
      <c r="H4" s="590" t="s">
        <v>563</v>
      </c>
      <c r="I4" s="590"/>
      <c r="J4" s="590" t="s">
        <v>563</v>
      </c>
      <c r="K4" s="590"/>
      <c r="L4" s="590" t="s">
        <v>563</v>
      </c>
      <c r="M4" s="590"/>
      <c r="N4" s="590" t="s">
        <v>563</v>
      </c>
      <c r="O4" s="592"/>
    </row>
    <row r="5" spans="1:15" ht="12.75">
      <c r="A5" s="49"/>
      <c r="B5" s="49"/>
      <c r="C5" s="49"/>
      <c r="D5" s="590" t="s">
        <v>120</v>
      </c>
      <c r="E5" s="590"/>
      <c r="F5" s="590" t="s">
        <v>121</v>
      </c>
      <c r="G5" s="590"/>
      <c r="H5" s="590" t="s">
        <v>122</v>
      </c>
      <c r="I5" s="590"/>
      <c r="J5" s="590" t="s">
        <v>123</v>
      </c>
      <c r="K5" s="590"/>
      <c r="L5" s="590" t="s">
        <v>124</v>
      </c>
      <c r="M5" s="590"/>
      <c r="N5" s="590" t="s">
        <v>120</v>
      </c>
      <c r="O5" s="592"/>
    </row>
    <row r="6" spans="1:15" ht="12.75">
      <c r="A6" s="49"/>
      <c r="B6" s="50"/>
      <c r="C6" s="14"/>
      <c r="D6" s="590" t="s">
        <v>563</v>
      </c>
      <c r="E6" s="590"/>
      <c r="F6" s="590" t="s">
        <v>563</v>
      </c>
      <c r="G6" s="590"/>
      <c r="H6" s="590" t="s">
        <v>563</v>
      </c>
      <c r="I6" s="590"/>
      <c r="J6" s="590" t="s">
        <v>563</v>
      </c>
      <c r="K6" s="590"/>
      <c r="L6" s="590" t="s">
        <v>563</v>
      </c>
      <c r="M6" s="590"/>
      <c r="N6" s="590" t="s">
        <v>563</v>
      </c>
      <c r="O6" s="592"/>
    </row>
    <row r="7" spans="1:15" ht="12.75">
      <c r="A7" s="5"/>
      <c r="B7" s="12" t="s">
        <v>86</v>
      </c>
      <c r="C7" s="12" t="s">
        <v>12</v>
      </c>
      <c r="D7" s="12" t="s">
        <v>86</v>
      </c>
      <c r="E7" s="12" t="s">
        <v>12</v>
      </c>
      <c r="F7" s="12" t="s">
        <v>86</v>
      </c>
      <c r="G7" s="12" t="s">
        <v>12</v>
      </c>
      <c r="H7" s="12" t="s">
        <v>86</v>
      </c>
      <c r="I7" s="12" t="s">
        <v>12</v>
      </c>
      <c r="J7" s="12" t="s">
        <v>86</v>
      </c>
      <c r="K7" s="12" t="s">
        <v>12</v>
      </c>
      <c r="L7" s="12" t="s">
        <v>86</v>
      </c>
      <c r="M7" s="48" t="s">
        <v>12</v>
      </c>
      <c r="N7" s="12" t="s">
        <v>86</v>
      </c>
      <c r="O7" s="286" t="s">
        <v>12</v>
      </c>
    </row>
    <row r="8" spans="1:15" s="59" customFormat="1" ht="12.75">
      <c r="A8" s="22" t="s">
        <v>591</v>
      </c>
      <c r="B8" s="61">
        <v>41</v>
      </c>
      <c r="C8" s="61">
        <v>14056</v>
      </c>
      <c r="D8" s="61">
        <v>20</v>
      </c>
      <c r="E8" s="61">
        <v>2072</v>
      </c>
      <c r="F8" s="61">
        <v>21</v>
      </c>
      <c r="G8" s="61">
        <v>11998</v>
      </c>
      <c r="H8" s="61">
        <v>21</v>
      </c>
      <c r="I8" s="61">
        <v>11997</v>
      </c>
      <c r="J8" s="61">
        <v>20</v>
      </c>
      <c r="K8" s="61">
        <v>2072</v>
      </c>
      <c r="L8" s="61">
        <v>41</v>
      </c>
      <c r="M8" s="61">
        <v>14056</v>
      </c>
      <c r="N8" s="61">
        <f>SUM(N12:N17)</f>
        <v>0</v>
      </c>
      <c r="O8" s="498">
        <f>SUM(O12:O17)</f>
        <v>0</v>
      </c>
    </row>
    <row r="9" spans="1:15" s="59" customFormat="1" ht="12.75">
      <c r="A9" s="54" t="s">
        <v>599</v>
      </c>
      <c r="B9" s="53">
        <v>3</v>
      </c>
      <c r="C9" s="53">
        <v>1370</v>
      </c>
      <c r="D9" s="53">
        <v>0</v>
      </c>
      <c r="E9" s="53">
        <v>0</v>
      </c>
      <c r="F9" s="53">
        <v>3</v>
      </c>
      <c r="G9" s="53">
        <v>1370</v>
      </c>
      <c r="H9" s="53">
        <v>3</v>
      </c>
      <c r="I9" s="53">
        <v>1370</v>
      </c>
      <c r="J9" s="53">
        <v>0</v>
      </c>
      <c r="K9" s="53">
        <v>0</v>
      </c>
      <c r="L9" s="53">
        <v>3</v>
      </c>
      <c r="M9" s="53">
        <v>1370</v>
      </c>
      <c r="N9" s="53">
        <v>0</v>
      </c>
      <c r="O9" s="283">
        <v>0</v>
      </c>
    </row>
    <row r="10" spans="1:15" s="59" customFormat="1" ht="12.75">
      <c r="A10" s="54" t="s">
        <v>589</v>
      </c>
      <c r="B10" s="53">
        <v>2</v>
      </c>
      <c r="C10" s="53">
        <v>148</v>
      </c>
      <c r="D10" s="53">
        <v>0</v>
      </c>
      <c r="E10" s="53">
        <v>0</v>
      </c>
      <c r="F10" s="53">
        <v>2</v>
      </c>
      <c r="G10" s="53">
        <v>148</v>
      </c>
      <c r="H10" s="53">
        <v>2</v>
      </c>
      <c r="I10" s="53">
        <v>148</v>
      </c>
      <c r="J10" s="53">
        <v>0</v>
      </c>
      <c r="K10" s="53">
        <v>0</v>
      </c>
      <c r="L10" s="53">
        <v>2</v>
      </c>
      <c r="M10" s="53">
        <v>148</v>
      </c>
      <c r="N10" s="53">
        <v>0</v>
      </c>
      <c r="O10" s="283">
        <v>0</v>
      </c>
    </row>
    <row r="11" spans="1:15" s="59" customFormat="1" ht="12.75">
      <c r="A11" s="484" t="s">
        <v>585</v>
      </c>
      <c r="B11" s="59">
        <v>3</v>
      </c>
      <c r="C11" s="59">
        <v>142</v>
      </c>
      <c r="D11" s="59">
        <v>1</v>
      </c>
      <c r="E11" s="59">
        <v>40</v>
      </c>
      <c r="F11" s="59">
        <v>2</v>
      </c>
      <c r="G11" s="59">
        <v>102</v>
      </c>
      <c r="H11" s="59">
        <v>102</v>
      </c>
      <c r="I11" s="59">
        <v>1</v>
      </c>
      <c r="J11" s="59">
        <v>1</v>
      </c>
      <c r="K11" s="59">
        <v>40</v>
      </c>
      <c r="L11" s="59">
        <v>3</v>
      </c>
      <c r="M11" s="59">
        <v>142</v>
      </c>
      <c r="N11" s="59">
        <v>0</v>
      </c>
      <c r="O11" s="291">
        <v>0</v>
      </c>
    </row>
    <row r="12" spans="1:15" s="59" customFormat="1" ht="12.75">
      <c r="A12" s="54" t="s">
        <v>569</v>
      </c>
      <c r="B12" s="53">
        <v>8</v>
      </c>
      <c r="C12" s="53">
        <v>9715</v>
      </c>
      <c r="D12" s="53">
        <v>2</v>
      </c>
      <c r="E12" s="53">
        <v>49</v>
      </c>
      <c r="F12" s="53">
        <v>6</v>
      </c>
      <c r="G12" s="53">
        <v>9666</v>
      </c>
      <c r="H12" s="53">
        <v>6</v>
      </c>
      <c r="I12" s="53">
        <v>9666</v>
      </c>
      <c r="J12" s="53">
        <v>2</v>
      </c>
      <c r="K12" s="53">
        <v>49</v>
      </c>
      <c r="L12" s="53">
        <v>8</v>
      </c>
      <c r="M12" s="53">
        <v>9715</v>
      </c>
      <c r="N12" s="53">
        <v>0</v>
      </c>
      <c r="O12" s="283">
        <v>0</v>
      </c>
    </row>
    <row r="13" spans="1:15" ht="12.75">
      <c r="A13" s="51" t="s">
        <v>560</v>
      </c>
      <c r="B13" s="53">
        <v>5</v>
      </c>
      <c r="C13" s="53">
        <v>368</v>
      </c>
      <c r="D13" s="53">
        <v>2</v>
      </c>
      <c r="E13" s="53">
        <v>262</v>
      </c>
      <c r="F13" s="53">
        <v>3</v>
      </c>
      <c r="G13" s="53">
        <v>106</v>
      </c>
      <c r="H13" s="53">
        <v>3</v>
      </c>
      <c r="I13" s="53">
        <v>106</v>
      </c>
      <c r="J13" s="53">
        <v>2</v>
      </c>
      <c r="K13" s="53">
        <v>262</v>
      </c>
      <c r="L13" s="53">
        <v>5</v>
      </c>
      <c r="M13" s="53">
        <v>368</v>
      </c>
      <c r="N13" s="53">
        <v>0</v>
      </c>
      <c r="O13" s="288">
        <v>0</v>
      </c>
    </row>
    <row r="14" spans="1:15" s="55" customFormat="1" ht="12.75">
      <c r="A14" s="51" t="s">
        <v>553</v>
      </c>
      <c r="B14" s="53">
        <v>5</v>
      </c>
      <c r="C14" s="53">
        <v>296</v>
      </c>
      <c r="D14" s="53">
        <v>2</v>
      </c>
      <c r="E14" s="53">
        <v>128</v>
      </c>
      <c r="F14" s="53">
        <v>3</v>
      </c>
      <c r="G14" s="53">
        <v>168</v>
      </c>
      <c r="H14" s="53">
        <v>3</v>
      </c>
      <c r="I14" s="53">
        <v>168</v>
      </c>
      <c r="J14" s="53">
        <v>2</v>
      </c>
      <c r="K14" s="53">
        <v>128</v>
      </c>
      <c r="L14" s="53">
        <v>5</v>
      </c>
      <c r="M14" s="53">
        <v>296</v>
      </c>
      <c r="N14" s="53">
        <v>0</v>
      </c>
      <c r="O14" s="288">
        <v>0</v>
      </c>
    </row>
    <row r="15" spans="1:15" s="55" customFormat="1" ht="12.75">
      <c r="A15" s="51" t="s">
        <v>552</v>
      </c>
      <c r="B15" s="53">
        <v>9</v>
      </c>
      <c r="C15" s="53">
        <v>1285</v>
      </c>
      <c r="D15" s="53">
        <v>8</v>
      </c>
      <c r="E15" s="53">
        <v>1272</v>
      </c>
      <c r="F15" s="53">
        <v>1</v>
      </c>
      <c r="G15" s="53">
        <v>13</v>
      </c>
      <c r="H15" s="53">
        <v>1</v>
      </c>
      <c r="I15" s="53">
        <v>13</v>
      </c>
      <c r="J15" s="53">
        <v>8</v>
      </c>
      <c r="K15" s="53">
        <v>1272</v>
      </c>
      <c r="L15" s="53">
        <v>9</v>
      </c>
      <c r="M15" s="53">
        <v>1285</v>
      </c>
      <c r="N15" s="53">
        <v>0</v>
      </c>
      <c r="O15" s="288">
        <v>0</v>
      </c>
    </row>
    <row r="16" spans="1:15" s="55" customFormat="1" ht="12.75">
      <c r="A16" s="51" t="s">
        <v>509</v>
      </c>
      <c r="B16" s="53">
        <v>4</v>
      </c>
      <c r="C16" s="53">
        <v>307</v>
      </c>
      <c r="D16" s="53">
        <v>4</v>
      </c>
      <c r="E16" s="53">
        <v>307</v>
      </c>
      <c r="F16" s="53">
        <v>0</v>
      </c>
      <c r="G16" s="53">
        <v>0</v>
      </c>
      <c r="H16" s="53">
        <v>0</v>
      </c>
      <c r="I16" s="53">
        <v>0</v>
      </c>
      <c r="J16" s="53">
        <v>4</v>
      </c>
      <c r="K16" s="53">
        <v>307</v>
      </c>
      <c r="L16" s="53">
        <v>4</v>
      </c>
      <c r="M16" s="53">
        <v>307</v>
      </c>
      <c r="N16" s="53">
        <v>0</v>
      </c>
      <c r="O16" s="288">
        <v>0</v>
      </c>
    </row>
    <row r="17" spans="1:15" s="55" customFormat="1" ht="12.75">
      <c r="A17" s="54" t="s">
        <v>505</v>
      </c>
      <c r="B17" s="53">
        <v>2</v>
      </c>
      <c r="C17" s="53">
        <v>439</v>
      </c>
      <c r="D17" s="53">
        <v>1</v>
      </c>
      <c r="E17" s="53">
        <v>14</v>
      </c>
      <c r="F17" s="53">
        <v>1</v>
      </c>
      <c r="G17" s="53">
        <v>425</v>
      </c>
      <c r="H17" s="53">
        <v>1</v>
      </c>
      <c r="I17" s="53">
        <v>425</v>
      </c>
      <c r="J17" s="53">
        <v>1</v>
      </c>
      <c r="K17" s="53">
        <v>14</v>
      </c>
      <c r="L17" s="53">
        <v>2</v>
      </c>
      <c r="M17" s="53">
        <v>439</v>
      </c>
      <c r="N17" s="53">
        <v>0</v>
      </c>
      <c r="O17" s="288">
        <v>0</v>
      </c>
    </row>
    <row r="18" spans="1:15" s="55" customFormat="1" ht="12.75">
      <c r="A18" s="54"/>
      <c r="B18" s="53"/>
      <c r="C18" s="53"/>
      <c r="D18" s="53"/>
      <c r="E18" s="53"/>
      <c r="F18" s="53"/>
      <c r="G18" s="53"/>
      <c r="H18" s="53"/>
      <c r="I18" s="53"/>
      <c r="J18" s="53"/>
      <c r="K18" s="53"/>
      <c r="L18" s="53"/>
      <c r="M18" s="53"/>
      <c r="N18" s="53"/>
      <c r="O18" s="288"/>
    </row>
    <row r="19" spans="1:18" ht="12.75">
      <c r="A19" s="22" t="s">
        <v>50</v>
      </c>
      <c r="B19" s="61">
        <v>124</v>
      </c>
      <c r="C19" s="61">
        <v>87029</v>
      </c>
      <c r="D19" s="61">
        <v>92</v>
      </c>
      <c r="E19" s="61">
        <v>54511</v>
      </c>
      <c r="F19" s="61">
        <v>32</v>
      </c>
      <c r="G19" s="61">
        <v>32518</v>
      </c>
      <c r="H19" s="61">
        <v>39</v>
      </c>
      <c r="I19" s="61">
        <v>44434</v>
      </c>
      <c r="J19" s="61">
        <v>85</v>
      </c>
      <c r="K19" s="61">
        <v>42595</v>
      </c>
      <c r="L19" s="61">
        <v>120</v>
      </c>
      <c r="M19" s="61">
        <v>67311</v>
      </c>
      <c r="N19" s="61">
        <v>4</v>
      </c>
      <c r="O19" s="285">
        <v>19718</v>
      </c>
      <c r="P19" s="55"/>
      <c r="Q19" s="55"/>
      <c r="R19" s="55"/>
    </row>
    <row r="20" spans="1:18" ht="12.75">
      <c r="A20" s="54" t="s">
        <v>499</v>
      </c>
      <c r="B20" s="53">
        <v>10</v>
      </c>
      <c r="C20" s="53">
        <v>2557</v>
      </c>
      <c r="D20" s="53">
        <v>4</v>
      </c>
      <c r="E20" s="53">
        <v>493</v>
      </c>
      <c r="F20" s="53">
        <v>6</v>
      </c>
      <c r="G20" s="53">
        <v>2064</v>
      </c>
      <c r="H20" s="53">
        <v>6</v>
      </c>
      <c r="I20" s="53">
        <v>2064</v>
      </c>
      <c r="J20" s="53">
        <v>4</v>
      </c>
      <c r="K20" s="53">
        <v>493</v>
      </c>
      <c r="L20" s="53">
        <v>10</v>
      </c>
      <c r="M20" s="53">
        <v>2557</v>
      </c>
      <c r="N20" s="53">
        <v>0</v>
      </c>
      <c r="O20" s="288">
        <v>0</v>
      </c>
      <c r="P20" s="55"/>
      <c r="Q20" s="55"/>
      <c r="R20" s="55"/>
    </row>
    <row r="21" spans="1:18" ht="12.75">
      <c r="A21" s="54" t="s">
        <v>184</v>
      </c>
      <c r="B21" s="53">
        <v>6</v>
      </c>
      <c r="C21" s="53">
        <v>18828</v>
      </c>
      <c r="D21" s="53">
        <v>4</v>
      </c>
      <c r="E21" s="53">
        <v>1893</v>
      </c>
      <c r="F21" s="53">
        <v>2</v>
      </c>
      <c r="G21" s="53">
        <v>16935</v>
      </c>
      <c r="H21" s="53">
        <v>2</v>
      </c>
      <c r="I21" s="53">
        <v>16935</v>
      </c>
      <c r="J21" s="53">
        <v>4</v>
      </c>
      <c r="K21" s="53">
        <v>1893</v>
      </c>
      <c r="L21" s="53">
        <v>4</v>
      </c>
      <c r="M21" s="53">
        <v>453</v>
      </c>
      <c r="N21" s="53">
        <v>2</v>
      </c>
      <c r="O21" s="288">
        <v>18376</v>
      </c>
      <c r="P21" s="55"/>
      <c r="Q21" s="55"/>
      <c r="R21" s="55"/>
    </row>
    <row r="22" spans="1:16" s="59" customFormat="1" ht="12.75">
      <c r="A22" s="54" t="s">
        <v>87</v>
      </c>
      <c r="B22" s="52">
        <v>12</v>
      </c>
      <c r="C22" s="52">
        <v>14044</v>
      </c>
      <c r="D22" s="52">
        <v>10</v>
      </c>
      <c r="E22" s="52">
        <v>13971</v>
      </c>
      <c r="F22" s="52">
        <v>2</v>
      </c>
      <c r="G22" s="52">
        <v>72</v>
      </c>
      <c r="H22" s="52">
        <v>3</v>
      </c>
      <c r="I22" s="52">
        <v>95</v>
      </c>
      <c r="J22" s="52">
        <v>9</v>
      </c>
      <c r="K22" s="52">
        <v>13948</v>
      </c>
      <c r="L22" s="52">
        <v>12</v>
      </c>
      <c r="M22" s="52">
        <v>14044</v>
      </c>
      <c r="N22" s="52">
        <v>0</v>
      </c>
      <c r="O22" s="287">
        <v>0</v>
      </c>
      <c r="P22" s="56"/>
    </row>
    <row r="23" spans="1:16" ht="12.75">
      <c r="A23" s="60" t="s">
        <v>88</v>
      </c>
      <c r="B23" s="53">
        <v>13</v>
      </c>
      <c r="C23" s="53">
        <v>4796</v>
      </c>
      <c r="D23" s="53">
        <v>8</v>
      </c>
      <c r="E23" s="53">
        <v>1843</v>
      </c>
      <c r="F23" s="53">
        <v>5</v>
      </c>
      <c r="G23" s="53">
        <v>2592</v>
      </c>
      <c r="H23" s="53">
        <v>7</v>
      </c>
      <c r="I23" s="53">
        <v>3238</v>
      </c>
      <c r="J23" s="53">
        <v>6</v>
      </c>
      <c r="K23" s="53">
        <v>1558</v>
      </c>
      <c r="L23" s="53">
        <v>13</v>
      </c>
      <c r="M23" s="53">
        <v>4796</v>
      </c>
      <c r="N23" s="53">
        <v>0</v>
      </c>
      <c r="O23" s="288">
        <v>0</v>
      </c>
      <c r="P23" s="55"/>
    </row>
    <row r="24" spans="1:16" ht="12.75">
      <c r="A24" s="54" t="s">
        <v>89</v>
      </c>
      <c r="B24" s="53">
        <v>13</v>
      </c>
      <c r="C24" s="53">
        <v>12839</v>
      </c>
      <c r="D24" s="53">
        <v>8</v>
      </c>
      <c r="E24" s="53">
        <v>3398</v>
      </c>
      <c r="F24" s="53">
        <v>5</v>
      </c>
      <c r="G24" s="53">
        <v>9441</v>
      </c>
      <c r="H24" s="53">
        <v>5</v>
      </c>
      <c r="I24" s="53">
        <v>9441</v>
      </c>
      <c r="J24" s="53">
        <v>8</v>
      </c>
      <c r="K24" s="53">
        <v>3398</v>
      </c>
      <c r="L24" s="53">
        <v>13</v>
      </c>
      <c r="M24" s="53">
        <v>12839</v>
      </c>
      <c r="N24" s="53">
        <v>0</v>
      </c>
      <c r="O24" s="288">
        <v>0</v>
      </c>
      <c r="P24" s="55"/>
    </row>
    <row r="25" spans="1:16" ht="12.75">
      <c r="A25" s="54" t="s">
        <v>90</v>
      </c>
      <c r="B25" s="53">
        <v>6</v>
      </c>
      <c r="C25" s="53">
        <v>266</v>
      </c>
      <c r="D25" s="53">
        <v>6</v>
      </c>
      <c r="E25" s="53">
        <v>266</v>
      </c>
      <c r="F25" s="53">
        <v>0</v>
      </c>
      <c r="G25" s="53">
        <v>0</v>
      </c>
      <c r="H25" s="53">
        <v>0</v>
      </c>
      <c r="I25" s="53">
        <v>0</v>
      </c>
      <c r="J25" s="53">
        <v>6</v>
      </c>
      <c r="K25" s="53">
        <v>266</v>
      </c>
      <c r="L25" s="53">
        <v>6</v>
      </c>
      <c r="M25" s="53">
        <v>266</v>
      </c>
      <c r="N25" s="53">
        <v>0</v>
      </c>
      <c r="O25" s="288">
        <v>0</v>
      </c>
      <c r="P25" s="56"/>
    </row>
    <row r="26" spans="1:15" ht="12.75">
      <c r="A26" s="54" t="s">
        <v>91</v>
      </c>
      <c r="B26" s="53">
        <v>14</v>
      </c>
      <c r="C26" s="53">
        <v>4584</v>
      </c>
      <c r="D26" s="53">
        <v>10</v>
      </c>
      <c r="E26" s="53">
        <v>4345</v>
      </c>
      <c r="F26" s="53">
        <v>4</v>
      </c>
      <c r="G26" s="53">
        <v>239</v>
      </c>
      <c r="H26" s="53">
        <v>5</v>
      </c>
      <c r="I26" s="53">
        <v>739</v>
      </c>
      <c r="J26" s="53">
        <v>9</v>
      </c>
      <c r="K26" s="53">
        <v>3845</v>
      </c>
      <c r="L26" s="53">
        <v>14</v>
      </c>
      <c r="M26" s="53">
        <v>4584</v>
      </c>
      <c r="N26" s="53">
        <v>0</v>
      </c>
      <c r="O26" s="283">
        <v>0</v>
      </c>
    </row>
    <row r="27" spans="1:17" ht="12.75">
      <c r="A27" s="51" t="s">
        <v>92</v>
      </c>
      <c r="B27" s="53">
        <v>9</v>
      </c>
      <c r="C27" s="53">
        <v>898</v>
      </c>
      <c r="D27" s="53">
        <v>6</v>
      </c>
      <c r="E27" s="53">
        <v>547</v>
      </c>
      <c r="F27" s="53">
        <v>3</v>
      </c>
      <c r="G27" s="53">
        <v>351</v>
      </c>
      <c r="H27" s="53">
        <v>4</v>
      </c>
      <c r="I27" s="53">
        <v>369</v>
      </c>
      <c r="J27" s="53">
        <v>5</v>
      </c>
      <c r="K27" s="53">
        <v>529</v>
      </c>
      <c r="L27" s="53">
        <v>9</v>
      </c>
      <c r="M27" s="53">
        <v>898</v>
      </c>
      <c r="N27" s="53">
        <v>0</v>
      </c>
      <c r="O27" s="288">
        <v>0</v>
      </c>
      <c r="P27" s="56"/>
      <c r="Q27" s="59"/>
    </row>
    <row r="28" spans="1:15" s="56" customFormat="1" ht="12.75">
      <c r="A28" s="60" t="s">
        <v>93</v>
      </c>
      <c r="B28" s="53">
        <v>13</v>
      </c>
      <c r="C28" s="53">
        <v>3562</v>
      </c>
      <c r="D28" s="53">
        <v>13</v>
      </c>
      <c r="E28" s="53">
        <v>3562</v>
      </c>
      <c r="F28" s="53">
        <v>0</v>
      </c>
      <c r="G28" s="53">
        <v>0</v>
      </c>
      <c r="H28" s="53">
        <v>0</v>
      </c>
      <c r="I28" s="53">
        <v>0</v>
      </c>
      <c r="J28" s="53">
        <v>13</v>
      </c>
      <c r="K28" s="53">
        <v>3562</v>
      </c>
      <c r="L28" s="53">
        <v>12</v>
      </c>
      <c r="M28" s="53">
        <v>2746</v>
      </c>
      <c r="N28" s="53">
        <v>1</v>
      </c>
      <c r="O28" s="288">
        <v>816</v>
      </c>
    </row>
    <row r="29" spans="1:15" s="56" customFormat="1" ht="12.75">
      <c r="A29" s="60"/>
      <c r="B29" s="53"/>
      <c r="C29" s="53"/>
      <c r="D29" s="53"/>
      <c r="E29" s="53"/>
      <c r="F29" s="53"/>
      <c r="G29" s="53"/>
      <c r="H29" s="53"/>
      <c r="I29" s="53"/>
      <c r="J29" s="53"/>
      <c r="K29" s="53"/>
      <c r="L29" s="53"/>
      <c r="M29" s="53"/>
      <c r="N29" s="53"/>
      <c r="O29" s="288"/>
    </row>
    <row r="30" spans="1:15" s="56" customFormat="1" ht="12" customHeight="1">
      <c r="A30" s="145" t="s">
        <v>44</v>
      </c>
      <c r="B30" s="53">
        <v>124</v>
      </c>
      <c r="C30" s="53">
        <v>33508</v>
      </c>
      <c r="D30" s="53">
        <v>85</v>
      </c>
      <c r="E30" s="53">
        <v>29796</v>
      </c>
      <c r="F30" s="53">
        <v>39</v>
      </c>
      <c r="G30" s="53">
        <v>3710</v>
      </c>
      <c r="H30" s="53">
        <v>47</v>
      </c>
      <c r="I30" s="53">
        <v>5002</v>
      </c>
      <c r="J30" s="53">
        <v>77</v>
      </c>
      <c r="K30" s="53">
        <v>28504</v>
      </c>
      <c r="L30" s="53">
        <v>123</v>
      </c>
      <c r="M30" s="53">
        <v>32509</v>
      </c>
      <c r="N30" s="53">
        <v>1</v>
      </c>
      <c r="O30" s="288">
        <v>997</v>
      </c>
    </row>
    <row r="31" spans="1:16" s="59" customFormat="1" ht="12.75">
      <c r="A31" s="145" t="s">
        <v>45</v>
      </c>
      <c r="B31" s="53">
        <v>139</v>
      </c>
      <c r="C31" s="53">
        <v>27382</v>
      </c>
      <c r="D31" s="53">
        <v>103</v>
      </c>
      <c r="E31" s="53">
        <v>23294</v>
      </c>
      <c r="F31" s="53">
        <v>36</v>
      </c>
      <c r="G31" s="53">
        <v>4088</v>
      </c>
      <c r="H31" s="53">
        <v>60</v>
      </c>
      <c r="I31" s="53">
        <v>16446</v>
      </c>
      <c r="J31" s="53">
        <v>79</v>
      </c>
      <c r="K31" s="53">
        <v>10936</v>
      </c>
      <c r="L31" s="53">
        <v>131</v>
      </c>
      <c r="M31" s="53">
        <v>20199</v>
      </c>
      <c r="N31" s="53">
        <v>8</v>
      </c>
      <c r="O31" s="288">
        <v>7183</v>
      </c>
      <c r="P31" s="56"/>
    </row>
    <row r="32" spans="1:16" s="59" customFormat="1" ht="12.75">
      <c r="A32" s="145" t="s">
        <v>46</v>
      </c>
      <c r="B32" s="53">
        <v>60</v>
      </c>
      <c r="C32" s="53">
        <v>28256</v>
      </c>
      <c r="D32" s="53">
        <v>34</v>
      </c>
      <c r="E32" s="53">
        <v>24640</v>
      </c>
      <c r="F32" s="53">
        <v>26</v>
      </c>
      <c r="G32" s="53">
        <v>3616</v>
      </c>
      <c r="H32" s="53">
        <v>37</v>
      </c>
      <c r="I32" s="53">
        <v>14507</v>
      </c>
      <c r="J32" s="53">
        <v>23</v>
      </c>
      <c r="K32" s="53">
        <v>13749</v>
      </c>
      <c r="L32" s="53">
        <v>55</v>
      </c>
      <c r="M32" s="53">
        <v>17162</v>
      </c>
      <c r="N32" s="53">
        <v>5</v>
      </c>
      <c r="O32" s="288">
        <v>11094</v>
      </c>
      <c r="P32" s="56"/>
    </row>
    <row r="33" spans="1:16" s="59" customFormat="1" ht="12.75">
      <c r="A33" s="289" t="s">
        <v>47</v>
      </c>
      <c r="B33" s="53">
        <v>57</v>
      </c>
      <c r="C33" s="53">
        <v>23272</v>
      </c>
      <c r="D33" s="53">
        <v>35</v>
      </c>
      <c r="E33" s="53">
        <v>22265</v>
      </c>
      <c r="F33" s="53">
        <v>22</v>
      </c>
      <c r="G33" s="53">
        <v>1007</v>
      </c>
      <c r="H33" s="53">
        <v>36</v>
      </c>
      <c r="I33" s="53">
        <v>19838</v>
      </c>
      <c r="J33" s="53">
        <v>21</v>
      </c>
      <c r="K33" s="53">
        <v>3434</v>
      </c>
      <c r="L33" s="53">
        <v>39</v>
      </c>
      <c r="M33" s="53">
        <v>4612</v>
      </c>
      <c r="N33" s="53">
        <v>18</v>
      </c>
      <c r="O33" s="288">
        <v>18660</v>
      </c>
      <c r="P33" s="56"/>
    </row>
    <row r="34" spans="1:16" s="59" customFormat="1" ht="12.75">
      <c r="A34" s="63" t="s">
        <v>48</v>
      </c>
      <c r="B34" s="53">
        <v>26</v>
      </c>
      <c r="C34" s="53">
        <v>4070</v>
      </c>
      <c r="D34" s="53">
        <v>14</v>
      </c>
      <c r="E34" s="53">
        <v>3639</v>
      </c>
      <c r="F34" s="53">
        <v>12</v>
      </c>
      <c r="G34" s="53">
        <v>431</v>
      </c>
      <c r="H34" s="53">
        <v>20</v>
      </c>
      <c r="I34" s="53">
        <v>3032</v>
      </c>
      <c r="J34" s="53">
        <v>6</v>
      </c>
      <c r="K34" s="53">
        <v>1039</v>
      </c>
      <c r="L34" s="53">
        <v>18</v>
      </c>
      <c r="M34" s="53">
        <v>1897</v>
      </c>
      <c r="N34" s="53">
        <v>8</v>
      </c>
      <c r="O34" s="288">
        <v>2173</v>
      </c>
      <c r="P34" s="56"/>
    </row>
    <row r="35" spans="1:16" s="59" customFormat="1" ht="12.75">
      <c r="A35" s="290" t="s">
        <v>49</v>
      </c>
      <c r="B35" s="53">
        <v>35</v>
      </c>
      <c r="C35" s="53">
        <v>7543</v>
      </c>
      <c r="D35" s="65">
        <v>20</v>
      </c>
      <c r="E35" s="65">
        <v>6502</v>
      </c>
      <c r="F35" s="65">
        <v>15</v>
      </c>
      <c r="G35" s="65">
        <v>1041</v>
      </c>
      <c r="H35" s="65">
        <v>28</v>
      </c>
      <c r="I35" s="65">
        <v>6341</v>
      </c>
      <c r="J35" s="65">
        <v>7</v>
      </c>
      <c r="K35" s="65">
        <v>1202</v>
      </c>
      <c r="L35" s="53">
        <v>30</v>
      </c>
      <c r="M35" s="53">
        <v>6601</v>
      </c>
      <c r="N35" s="65">
        <v>5</v>
      </c>
      <c r="O35" s="288">
        <v>942</v>
      </c>
      <c r="P35" s="56"/>
    </row>
    <row r="36" spans="1:15" s="56" customFormat="1" ht="12.75">
      <c r="A36" s="67" t="s">
        <v>108</v>
      </c>
      <c r="B36" s="53">
        <v>151</v>
      </c>
      <c r="C36" s="53">
        <v>6108</v>
      </c>
      <c r="D36" s="65">
        <v>124</v>
      </c>
      <c r="E36" s="65">
        <v>5378</v>
      </c>
      <c r="F36" s="65">
        <v>27</v>
      </c>
      <c r="G36" s="65">
        <v>729</v>
      </c>
      <c r="H36" s="65">
        <v>37</v>
      </c>
      <c r="I36" s="65">
        <v>3385</v>
      </c>
      <c r="J36" s="65">
        <v>114</v>
      </c>
      <c r="K36" s="65">
        <v>2722</v>
      </c>
      <c r="L36" s="65">
        <v>148</v>
      </c>
      <c r="M36" s="65">
        <v>5893</v>
      </c>
      <c r="N36" s="65">
        <v>3</v>
      </c>
      <c r="O36" s="288">
        <v>215</v>
      </c>
    </row>
    <row r="37" spans="1:15" s="59" customFormat="1" ht="12.75">
      <c r="A37" s="67" t="s">
        <v>10</v>
      </c>
      <c r="B37" s="53">
        <v>93</v>
      </c>
      <c r="C37" s="53">
        <v>7817</v>
      </c>
      <c r="D37" s="65">
        <v>65</v>
      </c>
      <c r="E37" s="65">
        <v>6257</v>
      </c>
      <c r="F37" s="65">
        <v>28</v>
      </c>
      <c r="G37" s="65">
        <v>1560</v>
      </c>
      <c r="H37" s="65">
        <v>42</v>
      </c>
      <c r="I37" s="65">
        <v>5098</v>
      </c>
      <c r="J37" s="65">
        <v>51</v>
      </c>
      <c r="K37" s="65">
        <v>2719</v>
      </c>
      <c r="L37" s="65">
        <v>91</v>
      </c>
      <c r="M37" s="65">
        <v>7617</v>
      </c>
      <c r="N37" s="65">
        <v>2</v>
      </c>
      <c r="O37" s="288">
        <v>200</v>
      </c>
    </row>
    <row r="38" spans="1:15" s="59" customFormat="1" ht="12.75">
      <c r="A38" s="67" t="s">
        <v>109</v>
      </c>
      <c r="B38" s="53">
        <v>58</v>
      </c>
      <c r="C38" s="53">
        <v>5587</v>
      </c>
      <c r="D38" s="65">
        <v>32</v>
      </c>
      <c r="E38" s="65">
        <v>5019</v>
      </c>
      <c r="F38" s="65">
        <v>26</v>
      </c>
      <c r="G38" s="65">
        <v>568</v>
      </c>
      <c r="H38" s="65">
        <v>40</v>
      </c>
      <c r="I38" s="65">
        <v>5182</v>
      </c>
      <c r="J38" s="65">
        <v>18</v>
      </c>
      <c r="K38" s="65">
        <v>404</v>
      </c>
      <c r="L38" s="65">
        <v>57</v>
      </c>
      <c r="M38" s="65">
        <v>5516</v>
      </c>
      <c r="N38" s="65">
        <v>1</v>
      </c>
      <c r="O38" s="291">
        <f>+C38-M38</f>
        <v>71</v>
      </c>
    </row>
    <row r="39" spans="1:15" s="59" customFormat="1" ht="12.75">
      <c r="A39" s="67" t="s">
        <v>110</v>
      </c>
      <c r="B39" s="53">
        <v>111</v>
      </c>
      <c r="C39" s="53">
        <v>4570</v>
      </c>
      <c r="D39" s="65">
        <v>62</v>
      </c>
      <c r="E39" s="65">
        <v>2862</v>
      </c>
      <c r="F39" s="65">
        <v>49</v>
      </c>
      <c r="G39" s="65">
        <v>1708</v>
      </c>
      <c r="H39" s="65">
        <v>59</v>
      </c>
      <c r="I39" s="65">
        <v>3522</v>
      </c>
      <c r="J39" s="65">
        <v>52</v>
      </c>
      <c r="K39" s="65">
        <v>1048</v>
      </c>
      <c r="L39" s="65">
        <v>105</v>
      </c>
      <c r="M39" s="65">
        <v>3852</v>
      </c>
      <c r="N39" s="65">
        <v>6</v>
      </c>
      <c r="O39" s="291">
        <f>+C39-M39</f>
        <v>718</v>
      </c>
    </row>
    <row r="40" spans="1:15" s="59" customFormat="1" ht="12" customHeight="1">
      <c r="A40" s="67" t="s">
        <v>111</v>
      </c>
      <c r="B40" s="53">
        <v>882</v>
      </c>
      <c r="C40" s="53">
        <v>14276</v>
      </c>
      <c r="D40" s="65">
        <v>751</v>
      </c>
      <c r="E40" s="65">
        <v>11557</v>
      </c>
      <c r="F40" s="65">
        <v>131</v>
      </c>
      <c r="G40" s="65">
        <v>2719</v>
      </c>
      <c r="H40" s="65">
        <v>167</v>
      </c>
      <c r="I40" s="65">
        <v>8326</v>
      </c>
      <c r="J40" s="65">
        <v>717</v>
      </c>
      <c r="K40" s="65">
        <v>5959</v>
      </c>
      <c r="L40" s="65">
        <v>872</v>
      </c>
      <c r="M40" s="65">
        <v>10241</v>
      </c>
      <c r="N40" s="65">
        <v>10</v>
      </c>
      <c r="O40" s="291">
        <f>+C40-M40</f>
        <v>4035</v>
      </c>
    </row>
    <row r="41" spans="1:15" s="59" customFormat="1" ht="12" customHeight="1">
      <c r="A41" s="67" t="s">
        <v>112</v>
      </c>
      <c r="B41" s="53">
        <v>1725</v>
      </c>
      <c r="C41" s="53">
        <v>20804</v>
      </c>
      <c r="D41" s="65">
        <v>1426</v>
      </c>
      <c r="E41" s="65">
        <v>14240</v>
      </c>
      <c r="F41" s="65">
        <v>299</v>
      </c>
      <c r="G41" s="65">
        <v>6564</v>
      </c>
      <c r="H41" s="65">
        <v>368</v>
      </c>
      <c r="I41" s="65">
        <v>9880</v>
      </c>
      <c r="J41" s="65">
        <v>1357</v>
      </c>
      <c r="K41" s="65">
        <v>10924</v>
      </c>
      <c r="L41" s="65">
        <v>1718</v>
      </c>
      <c r="M41" s="65">
        <v>16639</v>
      </c>
      <c r="N41" s="65">
        <v>7</v>
      </c>
      <c r="O41" s="291">
        <f>+C41-M41</f>
        <v>4165</v>
      </c>
    </row>
    <row r="42" spans="1:15" s="59" customFormat="1" ht="12" customHeight="1">
      <c r="A42" s="67" t="s">
        <v>113</v>
      </c>
      <c r="B42" s="53">
        <v>1692</v>
      </c>
      <c r="C42" s="53">
        <v>27633</v>
      </c>
      <c r="D42" s="65">
        <v>1342</v>
      </c>
      <c r="E42" s="65">
        <v>21045</v>
      </c>
      <c r="F42" s="65">
        <v>350</v>
      </c>
      <c r="G42" s="65">
        <v>6588</v>
      </c>
      <c r="H42" s="65">
        <v>453</v>
      </c>
      <c r="I42" s="65">
        <v>11061</v>
      </c>
      <c r="J42" s="65">
        <v>1239</v>
      </c>
      <c r="K42" s="65">
        <v>16572</v>
      </c>
      <c r="L42" s="65">
        <v>1684</v>
      </c>
      <c r="M42" s="65">
        <v>26270</v>
      </c>
      <c r="N42" s="65">
        <v>8</v>
      </c>
      <c r="O42" s="291">
        <f>+C42-M42</f>
        <v>1363</v>
      </c>
    </row>
    <row r="43" spans="1:15" s="59" customFormat="1" ht="12" customHeight="1">
      <c r="A43" s="292" t="s">
        <v>114</v>
      </c>
      <c r="B43" s="136">
        <v>1143</v>
      </c>
      <c r="C43" s="136">
        <v>24372</v>
      </c>
      <c r="D43" s="293">
        <v>773</v>
      </c>
      <c r="E43" s="293">
        <v>15449</v>
      </c>
      <c r="F43" s="293">
        <v>370</v>
      </c>
      <c r="G43" s="293">
        <v>8923</v>
      </c>
      <c r="H43" s="293">
        <v>451</v>
      </c>
      <c r="I43" s="293">
        <v>16508</v>
      </c>
      <c r="J43" s="293">
        <v>692</v>
      </c>
      <c r="K43" s="293">
        <v>7864</v>
      </c>
      <c r="L43" s="231" t="s">
        <v>127</v>
      </c>
      <c r="M43" s="231" t="s">
        <v>127</v>
      </c>
      <c r="N43" s="231" t="s">
        <v>127</v>
      </c>
      <c r="O43" s="294" t="s">
        <v>127</v>
      </c>
    </row>
    <row r="44" spans="1:15" s="59" customFormat="1" ht="12" customHeight="1">
      <c r="A44" s="63" t="s">
        <v>115</v>
      </c>
      <c r="B44" s="53"/>
      <c r="C44" s="53"/>
      <c r="D44" s="53"/>
      <c r="E44" s="53"/>
      <c r="F44" s="53"/>
      <c r="G44" s="53"/>
      <c r="H44" s="53"/>
      <c r="I44" s="53"/>
      <c r="J44" s="53"/>
      <c r="K44" s="53"/>
      <c r="L44" s="53"/>
      <c r="M44" s="53"/>
      <c r="N44" s="53"/>
      <c r="O44" s="291"/>
    </row>
    <row r="45" spans="1:15" s="59" customFormat="1" ht="12" customHeight="1">
      <c r="A45" s="63" t="s">
        <v>128</v>
      </c>
      <c r="B45" s="53"/>
      <c r="C45" s="53"/>
      <c r="D45" s="53"/>
      <c r="E45" s="53"/>
      <c r="F45" s="53"/>
      <c r="G45" s="53"/>
      <c r="H45" s="53"/>
      <c r="I45" s="53"/>
      <c r="J45" s="53"/>
      <c r="K45" s="53"/>
      <c r="L45" s="53"/>
      <c r="M45" s="53"/>
      <c r="N45" s="53"/>
      <c r="O45" s="291"/>
    </row>
    <row r="46" spans="1:15" s="59" customFormat="1" ht="12" customHeight="1">
      <c r="A46" s="397" t="s">
        <v>587</v>
      </c>
      <c r="B46" s="136"/>
      <c r="C46" s="136"/>
      <c r="D46" s="136"/>
      <c r="E46" s="136"/>
      <c r="F46" s="136"/>
      <c r="G46" s="136"/>
      <c r="H46" s="136"/>
      <c r="I46" s="136"/>
      <c r="J46" s="136"/>
      <c r="K46" s="136"/>
      <c r="L46" s="136"/>
      <c r="M46" s="136"/>
      <c r="N46" s="136"/>
      <c r="O46" s="357"/>
    </row>
    <row r="47" s="49" customFormat="1" ht="12.75"/>
    <row r="48" spans="1:14" s="59" customFormat="1" ht="12" customHeight="1">
      <c r="A48" s="603" t="s">
        <v>631</v>
      </c>
      <c r="B48" s="61"/>
      <c r="C48" s="61"/>
      <c r="D48" s="58"/>
      <c r="E48" s="58"/>
      <c r="F48" s="58"/>
      <c r="G48" s="58"/>
      <c r="H48" s="58"/>
      <c r="I48" s="58"/>
      <c r="J48" s="58"/>
      <c r="K48" s="58"/>
      <c r="L48" s="383"/>
      <c r="M48" s="383"/>
      <c r="N48" s="383"/>
    </row>
  </sheetData>
  <mergeCells count="23">
    <mergeCell ref="L3:O3"/>
    <mergeCell ref="H3:K3"/>
    <mergeCell ref="J6:K6"/>
    <mergeCell ref="H5:I5"/>
    <mergeCell ref="N4:O4"/>
    <mergeCell ref="H4:I4"/>
    <mergeCell ref="J4:K4"/>
    <mergeCell ref="N6:O6"/>
    <mergeCell ref="H6:I6"/>
    <mergeCell ref="L4:M4"/>
    <mergeCell ref="J5:K5"/>
    <mergeCell ref="L5:M5"/>
    <mergeCell ref="L6:M6"/>
    <mergeCell ref="N5:O5"/>
    <mergeCell ref="B3:C3"/>
    <mergeCell ref="B4:C4"/>
    <mergeCell ref="D6:E6"/>
    <mergeCell ref="F6:G6"/>
    <mergeCell ref="D5:E5"/>
    <mergeCell ref="F5:G5"/>
    <mergeCell ref="D4:E4"/>
    <mergeCell ref="F4:G4"/>
    <mergeCell ref="D3:G3"/>
  </mergeCells>
  <hyperlinks>
    <hyperlink ref="J1" location="Index!A1" display="Index!A1"/>
    <hyperlink ref="A48" location="Index!A1" display="Index!A1"/>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P53"/>
  <sheetViews>
    <sheetView workbookViewId="0" topLeftCell="A1">
      <selection activeCell="A53" sqref="A53"/>
    </sheetView>
  </sheetViews>
  <sheetFormatPr defaultColWidth="9.140625" defaultRowHeight="12.75"/>
  <cols>
    <col min="1" max="1" width="29.140625" style="0" customWidth="1"/>
    <col min="2" max="11" width="8.421875" style="0" customWidth="1"/>
  </cols>
  <sheetData>
    <row r="1" ht="12.75">
      <c r="I1" s="603" t="s">
        <v>631</v>
      </c>
    </row>
    <row r="2" spans="1:13" s="49" customFormat="1" ht="13.5" customHeight="1">
      <c r="A2" s="22" t="s">
        <v>129</v>
      </c>
      <c r="M2" s="50"/>
    </row>
    <row r="3" spans="1:15" ht="14.25" customHeight="1">
      <c r="A3" s="5"/>
      <c r="B3" s="5"/>
      <c r="C3" s="5"/>
      <c r="D3" s="5"/>
      <c r="E3" s="5"/>
      <c r="F3" s="5"/>
      <c r="G3" s="5"/>
      <c r="H3" s="5"/>
      <c r="I3" s="5"/>
      <c r="J3" s="5"/>
      <c r="K3" s="5"/>
      <c r="L3" s="14"/>
      <c r="M3" s="14"/>
      <c r="N3" s="14"/>
      <c r="O3" s="49"/>
    </row>
    <row r="4" spans="1:15" ht="13.5" customHeight="1">
      <c r="A4" t="s">
        <v>565</v>
      </c>
      <c r="B4" s="590" t="s">
        <v>74</v>
      </c>
      <c r="C4" s="590"/>
      <c r="D4" s="558" t="s">
        <v>130</v>
      </c>
      <c r="E4" s="558"/>
      <c r="F4" s="558"/>
      <c r="G4" s="558"/>
      <c r="H4" s="558"/>
      <c r="I4" s="558"/>
      <c r="J4" s="558"/>
      <c r="K4" s="559"/>
      <c r="L4" s="49"/>
      <c r="M4" s="50"/>
      <c r="N4" s="49"/>
      <c r="O4" s="49"/>
    </row>
    <row r="5" spans="1:15" ht="14.25" customHeight="1">
      <c r="A5" s="10" t="s">
        <v>566</v>
      </c>
      <c r="B5" s="556" t="s">
        <v>564</v>
      </c>
      <c r="C5" s="557"/>
      <c r="D5" s="556" t="s">
        <v>564</v>
      </c>
      <c r="E5" s="557"/>
      <c r="F5" s="556" t="s">
        <v>564</v>
      </c>
      <c r="G5" s="557"/>
      <c r="H5" s="556" t="s">
        <v>564</v>
      </c>
      <c r="I5" s="557"/>
      <c r="J5" s="556" t="s">
        <v>564</v>
      </c>
      <c r="K5" s="557"/>
      <c r="L5" s="14"/>
      <c r="M5" s="15"/>
      <c r="N5" s="15"/>
      <c r="O5" s="49"/>
    </row>
    <row r="6" spans="4:15" ht="13.5" customHeight="1">
      <c r="D6" s="590" t="s">
        <v>131</v>
      </c>
      <c r="E6" s="590"/>
      <c r="F6" s="590" t="s">
        <v>132</v>
      </c>
      <c r="G6" s="590"/>
      <c r="H6" s="590" t="s">
        <v>133</v>
      </c>
      <c r="I6" s="590"/>
      <c r="J6" s="590" t="s">
        <v>134</v>
      </c>
      <c r="K6" s="592"/>
      <c r="L6" s="49"/>
      <c r="M6" s="50"/>
      <c r="N6" s="49"/>
      <c r="O6" s="49"/>
    </row>
    <row r="7" spans="4:15" ht="13.5" customHeight="1">
      <c r="D7" s="556" t="s">
        <v>564</v>
      </c>
      <c r="E7" s="556"/>
      <c r="F7" s="556" t="s">
        <v>564</v>
      </c>
      <c r="G7" s="556"/>
      <c r="H7" s="556" t="s">
        <v>564</v>
      </c>
      <c r="I7" s="556"/>
      <c r="J7" s="556" t="s">
        <v>564</v>
      </c>
      <c r="K7" s="557"/>
      <c r="L7" s="14"/>
      <c r="M7" s="50"/>
      <c r="N7" s="14"/>
      <c r="O7" s="49"/>
    </row>
    <row r="8" spans="1:15" ht="13.5" customHeight="1">
      <c r="A8" s="5"/>
      <c r="B8" s="12" t="s">
        <v>86</v>
      </c>
      <c r="C8" s="12" t="s">
        <v>12</v>
      </c>
      <c r="D8" s="12" t="s">
        <v>86</v>
      </c>
      <c r="E8" s="12" t="s">
        <v>12</v>
      </c>
      <c r="F8" s="12" t="s">
        <v>86</v>
      </c>
      <c r="G8" s="12" t="s">
        <v>12</v>
      </c>
      <c r="H8" s="12" t="s">
        <v>86</v>
      </c>
      <c r="I8" s="12" t="s">
        <v>12</v>
      </c>
      <c r="J8" s="12" t="s">
        <v>86</v>
      </c>
      <c r="K8" s="385" t="s">
        <v>12</v>
      </c>
      <c r="L8" s="14"/>
      <c r="M8" s="50"/>
      <c r="N8" s="14"/>
      <c r="O8" s="49"/>
    </row>
    <row r="9" spans="1:15" s="26" customFormat="1" ht="13.5" customHeight="1">
      <c r="A9" s="49"/>
      <c r="B9" s="14"/>
      <c r="C9" s="14"/>
      <c r="D9" s="14"/>
      <c r="E9" s="14"/>
      <c r="F9" s="14"/>
      <c r="G9" s="14"/>
      <c r="H9" s="14"/>
      <c r="I9" s="14"/>
      <c r="J9" s="14"/>
      <c r="K9" s="377"/>
      <c r="L9" s="296"/>
      <c r="M9" s="295"/>
      <c r="N9" s="296"/>
      <c r="O9" s="22"/>
    </row>
    <row r="10" spans="1:15" s="59" customFormat="1" ht="13.5" customHeight="1">
      <c r="A10" s="295" t="s">
        <v>600</v>
      </c>
      <c r="B10" s="61">
        <v>41</v>
      </c>
      <c r="C10" s="61">
        <v>14056</v>
      </c>
      <c r="D10" s="61">
        <v>5</v>
      </c>
      <c r="E10" s="61">
        <v>1402</v>
      </c>
      <c r="F10" s="61">
        <f>SUM(F13:F18)</f>
        <v>4</v>
      </c>
      <c r="G10" s="61">
        <f>SUM(G13:G18)</f>
        <v>303</v>
      </c>
      <c r="H10" s="61">
        <v>19</v>
      </c>
      <c r="I10" s="61">
        <v>10734</v>
      </c>
      <c r="J10" s="61">
        <v>13</v>
      </c>
      <c r="K10" s="282">
        <v>1630</v>
      </c>
      <c r="L10" s="296"/>
      <c r="M10" s="338"/>
      <c r="N10" s="64"/>
      <c r="O10" s="145"/>
    </row>
    <row r="11" spans="1:15" s="59" customFormat="1" ht="13.5" customHeight="1">
      <c r="A11" s="60" t="s">
        <v>599</v>
      </c>
      <c r="B11" s="53">
        <v>3</v>
      </c>
      <c r="C11" s="53">
        <v>1370</v>
      </c>
      <c r="D11" s="53">
        <v>1</v>
      </c>
      <c r="E11" s="53">
        <v>1140</v>
      </c>
      <c r="F11" s="53">
        <v>0</v>
      </c>
      <c r="G11" s="53">
        <v>0</v>
      </c>
      <c r="H11" s="53">
        <v>2</v>
      </c>
      <c r="I11" s="53">
        <v>230</v>
      </c>
      <c r="J11" s="53">
        <v>0</v>
      </c>
      <c r="K11" s="283">
        <v>0</v>
      </c>
      <c r="L11" s="64"/>
      <c r="M11" s="338"/>
      <c r="N11" s="64"/>
      <c r="O11" s="145"/>
    </row>
    <row r="12" spans="1:15" s="59" customFormat="1" ht="13.5" customHeight="1">
      <c r="A12" s="60" t="s">
        <v>586</v>
      </c>
      <c r="B12" s="53">
        <v>2</v>
      </c>
      <c r="C12" s="53">
        <v>148</v>
      </c>
      <c r="D12" s="53">
        <v>1</v>
      </c>
      <c r="E12" s="53">
        <v>130</v>
      </c>
      <c r="F12" s="53">
        <v>0</v>
      </c>
      <c r="G12" s="53">
        <v>0</v>
      </c>
      <c r="H12" s="53">
        <v>1</v>
      </c>
      <c r="I12" s="53">
        <v>18</v>
      </c>
      <c r="J12" s="53">
        <v>0</v>
      </c>
      <c r="K12" s="283">
        <v>0</v>
      </c>
      <c r="L12" s="64"/>
      <c r="M12" s="338"/>
      <c r="N12" s="64"/>
      <c r="O12" s="145"/>
    </row>
    <row r="13" spans="1:15" s="59" customFormat="1" ht="13.5" customHeight="1">
      <c r="A13" s="60" t="s">
        <v>585</v>
      </c>
      <c r="B13" s="53">
        <v>3</v>
      </c>
      <c r="C13" s="53">
        <v>142</v>
      </c>
      <c r="D13" s="53">
        <v>0</v>
      </c>
      <c r="E13" s="53">
        <v>0</v>
      </c>
      <c r="F13" s="53">
        <v>1</v>
      </c>
      <c r="G13" s="53">
        <v>60</v>
      </c>
      <c r="H13" s="53">
        <v>0</v>
      </c>
      <c r="I13" s="53">
        <v>0</v>
      </c>
      <c r="J13" s="53">
        <v>2</v>
      </c>
      <c r="K13" s="283">
        <v>82</v>
      </c>
      <c r="L13" s="296"/>
      <c r="M13" s="338"/>
      <c r="N13" s="64"/>
      <c r="O13" s="145"/>
    </row>
    <row r="14" spans="1:15" s="26" customFormat="1" ht="13.5" customHeight="1">
      <c r="A14" s="60" t="s">
        <v>569</v>
      </c>
      <c r="B14" s="59">
        <v>8</v>
      </c>
      <c r="C14" s="59">
        <v>9715</v>
      </c>
      <c r="D14" s="59">
        <v>0</v>
      </c>
      <c r="E14" s="59">
        <v>0</v>
      </c>
      <c r="F14" s="59">
        <v>0</v>
      </c>
      <c r="G14" s="59">
        <v>0</v>
      </c>
      <c r="H14" s="59">
        <v>7</v>
      </c>
      <c r="I14" s="59">
        <v>9690</v>
      </c>
      <c r="J14" s="59">
        <v>1</v>
      </c>
      <c r="K14" s="291">
        <v>25</v>
      </c>
      <c r="M14" s="295"/>
      <c r="N14" s="296"/>
      <c r="O14" s="22"/>
    </row>
    <row r="15" spans="1:15" s="26" customFormat="1" ht="13.5" customHeight="1">
      <c r="A15" s="60" t="s">
        <v>560</v>
      </c>
      <c r="B15" s="59">
        <v>5</v>
      </c>
      <c r="C15" s="59">
        <v>368</v>
      </c>
      <c r="D15" s="59">
        <v>0</v>
      </c>
      <c r="E15" s="59">
        <v>0</v>
      </c>
      <c r="F15" s="59">
        <v>2</v>
      </c>
      <c r="G15" s="59">
        <v>230</v>
      </c>
      <c r="H15" s="59">
        <v>2</v>
      </c>
      <c r="I15" s="59">
        <v>135</v>
      </c>
      <c r="J15" s="59">
        <v>1</v>
      </c>
      <c r="K15" s="291">
        <v>3</v>
      </c>
      <c r="M15" s="295"/>
      <c r="N15" s="296"/>
      <c r="O15" s="22"/>
    </row>
    <row r="16" spans="1:15" s="26" customFormat="1" ht="13.5" customHeight="1">
      <c r="A16" s="60" t="s">
        <v>553</v>
      </c>
      <c r="B16" s="59">
        <v>5</v>
      </c>
      <c r="C16" s="59">
        <v>296</v>
      </c>
      <c r="D16" s="59">
        <v>2</v>
      </c>
      <c r="E16" s="59">
        <v>110</v>
      </c>
      <c r="F16" s="59">
        <v>0</v>
      </c>
      <c r="G16" s="59">
        <v>0</v>
      </c>
      <c r="H16" s="59">
        <v>1</v>
      </c>
      <c r="I16" s="59">
        <v>128</v>
      </c>
      <c r="J16" s="59">
        <v>2</v>
      </c>
      <c r="K16" s="291">
        <v>58</v>
      </c>
      <c r="M16" s="295"/>
      <c r="N16" s="296"/>
      <c r="O16" s="22"/>
    </row>
    <row r="17" spans="1:15" s="59" customFormat="1" ht="13.5" customHeight="1">
      <c r="A17" s="60" t="s">
        <v>552</v>
      </c>
      <c r="B17" s="53">
        <v>9</v>
      </c>
      <c r="C17" s="53">
        <v>1285</v>
      </c>
      <c r="D17" s="53">
        <v>1</v>
      </c>
      <c r="E17" s="53">
        <v>22</v>
      </c>
      <c r="F17" s="53">
        <v>1</v>
      </c>
      <c r="G17" s="53">
        <v>13</v>
      </c>
      <c r="H17" s="53">
        <v>4</v>
      </c>
      <c r="I17" s="53">
        <v>332</v>
      </c>
      <c r="J17" s="53">
        <v>3</v>
      </c>
      <c r="K17" s="283">
        <v>918</v>
      </c>
      <c r="L17" s="64"/>
      <c r="M17" s="338"/>
      <c r="N17" s="64"/>
      <c r="O17" s="145"/>
    </row>
    <row r="18" spans="1:15" s="59" customFormat="1" ht="13.5" customHeight="1">
      <c r="A18" s="60" t="s">
        <v>509</v>
      </c>
      <c r="B18" s="53">
        <v>4</v>
      </c>
      <c r="C18" s="53">
        <v>307</v>
      </c>
      <c r="D18" s="53">
        <v>0</v>
      </c>
      <c r="E18" s="53">
        <v>0</v>
      </c>
      <c r="F18" s="53">
        <v>0</v>
      </c>
      <c r="G18" s="53">
        <v>0</v>
      </c>
      <c r="H18" s="53">
        <v>2</v>
      </c>
      <c r="I18" s="53">
        <v>201</v>
      </c>
      <c r="J18" s="53">
        <v>2</v>
      </c>
      <c r="K18" s="283">
        <v>106</v>
      </c>
      <c r="L18" s="64"/>
      <c r="M18" s="338"/>
      <c r="N18" s="64"/>
      <c r="O18" s="145"/>
    </row>
    <row r="19" spans="1:16" s="59" customFormat="1" ht="13.5" customHeight="1">
      <c r="A19" s="54" t="s">
        <v>505</v>
      </c>
      <c r="B19" s="53">
        <v>2</v>
      </c>
      <c r="C19" s="53">
        <v>439</v>
      </c>
      <c r="D19" s="53">
        <v>0</v>
      </c>
      <c r="E19" s="53">
        <v>0</v>
      </c>
      <c r="F19" s="53">
        <v>0</v>
      </c>
      <c r="G19" s="53">
        <v>0</v>
      </c>
      <c r="H19" s="53">
        <v>0</v>
      </c>
      <c r="I19" s="53">
        <v>0</v>
      </c>
      <c r="J19" s="53">
        <v>2</v>
      </c>
      <c r="K19" s="283">
        <v>439</v>
      </c>
      <c r="L19" s="53"/>
      <c r="M19" s="53"/>
      <c r="N19" s="53"/>
      <c r="O19" s="53"/>
      <c r="P19" s="56"/>
    </row>
    <row r="20" spans="1:15" ht="13.5" customHeight="1">
      <c r="A20" s="54"/>
      <c r="B20" s="53"/>
      <c r="C20" s="53"/>
      <c r="D20" s="53"/>
      <c r="E20" s="53"/>
      <c r="F20" s="53"/>
      <c r="G20" s="53"/>
      <c r="H20" s="53"/>
      <c r="I20" s="53"/>
      <c r="J20" s="53"/>
      <c r="K20" s="283"/>
      <c r="L20" s="61"/>
      <c r="M20" s="61"/>
      <c r="N20" s="61"/>
      <c r="O20" s="49"/>
    </row>
    <row r="21" spans="1:15" ht="13.5" customHeight="1">
      <c r="A21" s="22" t="s">
        <v>50</v>
      </c>
      <c r="B21" s="61">
        <v>124</v>
      </c>
      <c r="C21" s="61">
        <v>87029</v>
      </c>
      <c r="D21" s="61">
        <v>22</v>
      </c>
      <c r="E21" s="61">
        <v>16526</v>
      </c>
      <c r="F21" s="61">
        <v>11</v>
      </c>
      <c r="G21" s="61">
        <v>1093</v>
      </c>
      <c r="H21" s="61">
        <v>55</v>
      </c>
      <c r="I21" s="61">
        <v>64139</v>
      </c>
      <c r="J21" s="61">
        <v>36</v>
      </c>
      <c r="K21" s="282">
        <v>5270</v>
      </c>
      <c r="L21" s="61"/>
      <c r="M21" s="61"/>
      <c r="N21" s="61"/>
      <c r="O21" s="49"/>
    </row>
    <row r="22" spans="1:15" ht="13.5" customHeight="1">
      <c r="A22" s="51" t="s">
        <v>499</v>
      </c>
      <c r="B22" s="53">
        <v>10</v>
      </c>
      <c r="C22" s="53">
        <v>2557</v>
      </c>
      <c r="D22" s="53">
        <v>2</v>
      </c>
      <c r="E22" s="53">
        <v>210</v>
      </c>
      <c r="F22" s="53">
        <v>1</v>
      </c>
      <c r="G22" s="53">
        <v>129</v>
      </c>
      <c r="H22" s="53">
        <v>7</v>
      </c>
      <c r="I22" s="53">
        <v>2218</v>
      </c>
      <c r="J22" s="53">
        <v>0</v>
      </c>
      <c r="K22" s="283">
        <v>0</v>
      </c>
      <c r="L22" s="38"/>
      <c r="M22" s="38"/>
      <c r="N22" s="38"/>
      <c r="O22" s="38"/>
    </row>
    <row r="23" spans="1:15" ht="13.5" customHeight="1">
      <c r="A23" s="54" t="s">
        <v>184</v>
      </c>
      <c r="B23" s="52">
        <v>6</v>
      </c>
      <c r="C23" s="52">
        <v>18828</v>
      </c>
      <c r="D23" s="52">
        <v>1</v>
      </c>
      <c r="E23" s="52">
        <v>1639</v>
      </c>
      <c r="F23" s="52">
        <v>0</v>
      </c>
      <c r="G23" s="52">
        <v>0</v>
      </c>
      <c r="H23" s="52">
        <v>2</v>
      </c>
      <c r="I23" s="52">
        <v>16785</v>
      </c>
      <c r="J23" s="52">
        <v>3</v>
      </c>
      <c r="K23" s="284">
        <v>404</v>
      </c>
      <c r="L23" s="52"/>
      <c r="M23" s="52"/>
      <c r="N23" s="52"/>
      <c r="O23" s="49"/>
    </row>
    <row r="24" spans="1:15" ht="13.5" customHeight="1">
      <c r="A24" s="51" t="s">
        <v>87</v>
      </c>
      <c r="B24" s="52">
        <v>12</v>
      </c>
      <c r="C24" s="52">
        <v>14044</v>
      </c>
      <c r="D24" s="52">
        <v>1</v>
      </c>
      <c r="E24" s="52">
        <v>42</v>
      </c>
      <c r="F24" s="52">
        <v>0</v>
      </c>
      <c r="G24" s="52">
        <v>0</v>
      </c>
      <c r="H24" s="52">
        <v>6</v>
      </c>
      <c r="I24" s="52">
        <v>13203</v>
      </c>
      <c r="J24" s="52">
        <v>5</v>
      </c>
      <c r="K24" s="284">
        <v>799</v>
      </c>
      <c r="L24" s="14"/>
      <c r="M24" s="50"/>
      <c r="N24" s="14"/>
      <c r="O24" s="49"/>
    </row>
    <row r="25" spans="1:15" ht="13.5" customHeight="1">
      <c r="A25" s="60" t="s">
        <v>88</v>
      </c>
      <c r="B25" s="53">
        <v>13</v>
      </c>
      <c r="C25" s="53">
        <v>4796</v>
      </c>
      <c r="D25" s="53">
        <v>1</v>
      </c>
      <c r="E25" s="53">
        <v>75</v>
      </c>
      <c r="F25" s="53">
        <v>2</v>
      </c>
      <c r="G25" s="53">
        <v>398</v>
      </c>
      <c r="H25" s="53">
        <v>4</v>
      </c>
      <c r="I25" s="53">
        <v>3336</v>
      </c>
      <c r="J25" s="53">
        <v>6</v>
      </c>
      <c r="K25" s="283">
        <v>987</v>
      </c>
      <c r="L25" s="14"/>
      <c r="M25" s="50"/>
      <c r="N25" s="14"/>
      <c r="O25" s="49"/>
    </row>
    <row r="26" spans="1:15" s="56" customFormat="1" ht="13.5" customHeight="1">
      <c r="A26" s="54" t="s">
        <v>89</v>
      </c>
      <c r="B26" s="53">
        <v>13</v>
      </c>
      <c r="C26" s="53">
        <v>12839</v>
      </c>
      <c r="D26" s="53">
        <v>0</v>
      </c>
      <c r="E26" s="53">
        <v>0</v>
      </c>
      <c r="F26" s="53">
        <v>3</v>
      </c>
      <c r="G26" s="53">
        <v>129</v>
      </c>
      <c r="H26" s="53">
        <v>8</v>
      </c>
      <c r="I26" s="53">
        <v>12503</v>
      </c>
      <c r="J26" s="53">
        <v>2</v>
      </c>
      <c r="K26" s="283">
        <v>207</v>
      </c>
      <c r="L26" s="53"/>
      <c r="M26" s="53"/>
      <c r="N26" s="53"/>
      <c r="O26" s="53"/>
    </row>
    <row r="27" spans="1:15" ht="12.75">
      <c r="A27" s="60" t="s">
        <v>90</v>
      </c>
      <c r="B27" s="53">
        <v>6</v>
      </c>
      <c r="C27" s="53">
        <v>266</v>
      </c>
      <c r="D27" s="53">
        <v>2</v>
      </c>
      <c r="E27" s="53">
        <v>146</v>
      </c>
      <c r="F27" s="53">
        <v>1</v>
      </c>
      <c r="G27" s="53">
        <v>26</v>
      </c>
      <c r="H27" s="53">
        <v>2</v>
      </c>
      <c r="I27" s="53">
        <v>60</v>
      </c>
      <c r="J27" s="53">
        <v>1</v>
      </c>
      <c r="K27" s="283">
        <v>35</v>
      </c>
      <c r="L27" s="53"/>
      <c r="M27" s="53"/>
      <c r="N27" s="53"/>
      <c r="O27" s="55"/>
    </row>
    <row r="28" spans="1:16" s="59" customFormat="1" ht="13.5" customHeight="1">
      <c r="A28" s="54" t="s">
        <v>91</v>
      </c>
      <c r="B28" s="53">
        <v>14</v>
      </c>
      <c r="C28" s="53">
        <v>4584</v>
      </c>
      <c r="D28" s="53">
        <v>3</v>
      </c>
      <c r="E28" s="53">
        <v>3144</v>
      </c>
      <c r="F28" s="53">
        <v>0</v>
      </c>
      <c r="G28" s="53">
        <v>0</v>
      </c>
      <c r="H28" s="53">
        <v>5</v>
      </c>
      <c r="I28" s="53">
        <v>578</v>
      </c>
      <c r="J28" s="53">
        <v>6</v>
      </c>
      <c r="K28" s="283">
        <v>862</v>
      </c>
      <c r="L28" s="53"/>
      <c r="M28" s="53"/>
      <c r="N28" s="53"/>
      <c r="O28" s="53"/>
      <c r="P28" s="56"/>
    </row>
    <row r="29" spans="1:15" ht="13.5" customHeight="1">
      <c r="A29" s="60" t="s">
        <v>92</v>
      </c>
      <c r="B29" s="53">
        <v>9</v>
      </c>
      <c r="C29" s="53">
        <v>898</v>
      </c>
      <c r="D29" s="53">
        <v>2</v>
      </c>
      <c r="E29" s="53">
        <v>56</v>
      </c>
      <c r="F29" s="53">
        <v>0</v>
      </c>
      <c r="G29" s="53">
        <v>0</v>
      </c>
      <c r="H29" s="53">
        <v>4</v>
      </c>
      <c r="I29" s="53">
        <v>611</v>
      </c>
      <c r="J29" s="53">
        <v>3</v>
      </c>
      <c r="K29" s="283">
        <v>230</v>
      </c>
      <c r="L29" s="53"/>
      <c r="M29" s="53"/>
      <c r="N29" s="53"/>
      <c r="O29" s="65"/>
    </row>
    <row r="30" spans="1:15" ht="13.5" customHeight="1">
      <c r="A30" s="60" t="s">
        <v>93</v>
      </c>
      <c r="B30" s="53">
        <v>13</v>
      </c>
      <c r="C30" s="53">
        <v>3562</v>
      </c>
      <c r="D30" s="53">
        <v>3</v>
      </c>
      <c r="E30" s="53">
        <v>654</v>
      </c>
      <c r="F30" s="53">
        <v>1</v>
      </c>
      <c r="G30" s="53">
        <v>56</v>
      </c>
      <c r="H30" s="53">
        <v>5</v>
      </c>
      <c r="I30" s="53">
        <v>1874</v>
      </c>
      <c r="J30" s="53">
        <v>4</v>
      </c>
      <c r="K30" s="283">
        <v>979</v>
      </c>
      <c r="L30" s="14"/>
      <c r="M30" s="50"/>
      <c r="N30" s="14"/>
      <c r="O30" s="49"/>
    </row>
    <row r="31" spans="1:15" ht="13.5" customHeight="1">
      <c r="A31" s="51" t="s">
        <v>94</v>
      </c>
      <c r="B31" s="53">
        <v>15</v>
      </c>
      <c r="C31" s="53">
        <v>22703</v>
      </c>
      <c r="D31" s="53">
        <v>4</v>
      </c>
      <c r="E31" s="53">
        <v>9920</v>
      </c>
      <c r="F31" s="53">
        <v>2</v>
      </c>
      <c r="G31" s="53">
        <v>203</v>
      </c>
      <c r="H31" s="53">
        <v>4</v>
      </c>
      <c r="I31" s="53">
        <v>11889</v>
      </c>
      <c r="J31" s="53">
        <v>5</v>
      </c>
      <c r="K31" s="283">
        <v>692</v>
      </c>
      <c r="L31" s="14"/>
      <c r="M31" s="50"/>
      <c r="N31" s="14"/>
      <c r="O31" s="49"/>
    </row>
    <row r="32" spans="1:15" ht="13.5" customHeight="1">
      <c r="A32" s="54" t="s">
        <v>95</v>
      </c>
      <c r="B32" s="53">
        <v>7</v>
      </c>
      <c r="C32" s="53">
        <v>613</v>
      </c>
      <c r="D32" s="53">
        <v>1</v>
      </c>
      <c r="E32" s="53">
        <v>37</v>
      </c>
      <c r="F32" s="53">
        <v>1</v>
      </c>
      <c r="G32" s="53">
        <v>154</v>
      </c>
      <c r="H32" s="53">
        <v>5</v>
      </c>
      <c r="I32" s="53">
        <v>422</v>
      </c>
      <c r="J32" s="53">
        <v>0</v>
      </c>
      <c r="K32" s="283">
        <v>0</v>
      </c>
      <c r="L32" s="14"/>
      <c r="M32" s="50"/>
      <c r="N32" s="14"/>
      <c r="O32" s="49"/>
    </row>
    <row r="33" spans="1:15" ht="13.5" customHeight="1">
      <c r="A33" s="54" t="s">
        <v>96</v>
      </c>
      <c r="B33" s="53">
        <v>4</v>
      </c>
      <c r="C33" s="53">
        <v>703</v>
      </c>
      <c r="D33" s="53">
        <v>1</v>
      </c>
      <c r="E33" s="53">
        <v>497</v>
      </c>
      <c r="F33" s="53">
        <v>0</v>
      </c>
      <c r="G33" s="53">
        <v>0</v>
      </c>
      <c r="H33" s="53">
        <v>2</v>
      </c>
      <c r="I33" s="53">
        <v>130</v>
      </c>
      <c r="J33" s="53">
        <v>1</v>
      </c>
      <c r="K33" s="283">
        <v>76</v>
      </c>
      <c r="L33" s="14"/>
      <c r="M33" s="50"/>
      <c r="N33" s="14"/>
      <c r="O33" s="49"/>
    </row>
    <row r="34" spans="1:15" ht="13.5" customHeight="1">
      <c r="A34" s="54"/>
      <c r="B34" s="53"/>
      <c r="C34" s="53"/>
      <c r="D34" s="53"/>
      <c r="E34" s="53"/>
      <c r="F34" s="53"/>
      <c r="G34" s="53"/>
      <c r="H34" s="53"/>
      <c r="I34" s="53"/>
      <c r="J34" s="53"/>
      <c r="K34" s="283"/>
      <c r="L34" s="14"/>
      <c r="M34" s="50"/>
      <c r="N34" s="14"/>
      <c r="O34" s="49"/>
    </row>
    <row r="35" spans="1:15" s="59" customFormat="1" ht="13.5" customHeight="1">
      <c r="A35" s="145" t="s">
        <v>44</v>
      </c>
      <c r="B35" s="53">
        <v>124</v>
      </c>
      <c r="C35" s="53">
        <v>33508</v>
      </c>
      <c r="D35" s="53">
        <v>28</v>
      </c>
      <c r="E35" s="53">
        <v>3673</v>
      </c>
      <c r="F35" s="53">
        <v>5</v>
      </c>
      <c r="G35" s="53">
        <v>165</v>
      </c>
      <c r="H35" s="53">
        <v>55</v>
      </c>
      <c r="I35" s="53">
        <v>22964</v>
      </c>
      <c r="J35" s="53">
        <v>36</v>
      </c>
      <c r="K35" s="283">
        <v>6706</v>
      </c>
      <c r="L35" s="64"/>
      <c r="M35" s="338"/>
      <c r="N35" s="64"/>
      <c r="O35" s="145"/>
    </row>
    <row r="36" spans="1:15" s="59" customFormat="1" ht="13.5" customHeight="1">
      <c r="A36" s="145" t="s">
        <v>45</v>
      </c>
      <c r="B36" s="53">
        <v>138</v>
      </c>
      <c r="C36" s="53">
        <v>27382</v>
      </c>
      <c r="D36" s="53">
        <v>30</v>
      </c>
      <c r="E36" s="53">
        <v>5389</v>
      </c>
      <c r="F36" s="53">
        <v>13</v>
      </c>
      <c r="G36" s="53">
        <v>1495</v>
      </c>
      <c r="H36" s="53">
        <v>56</v>
      </c>
      <c r="I36" s="53">
        <v>14963</v>
      </c>
      <c r="J36" s="53">
        <v>40</v>
      </c>
      <c r="K36" s="283">
        <v>5535</v>
      </c>
      <c r="L36" s="64"/>
      <c r="M36" s="338"/>
      <c r="N36" s="64"/>
      <c r="O36" s="145"/>
    </row>
    <row r="37" spans="1:15" s="59" customFormat="1" ht="13.5" customHeight="1">
      <c r="A37" s="145" t="s">
        <v>46</v>
      </c>
      <c r="B37" s="53">
        <v>60</v>
      </c>
      <c r="C37" s="53">
        <v>28256</v>
      </c>
      <c r="D37" s="53">
        <v>8</v>
      </c>
      <c r="E37" s="53">
        <v>8725</v>
      </c>
      <c r="F37" s="53">
        <v>7</v>
      </c>
      <c r="G37" s="53">
        <v>204</v>
      </c>
      <c r="H37" s="53">
        <v>34</v>
      </c>
      <c r="I37" s="53">
        <v>17951</v>
      </c>
      <c r="J37" s="53">
        <v>11</v>
      </c>
      <c r="K37" s="283">
        <v>1377</v>
      </c>
      <c r="L37" s="64"/>
      <c r="M37" s="338"/>
      <c r="N37" s="64"/>
      <c r="O37" s="145"/>
    </row>
    <row r="38" spans="1:15" s="59" customFormat="1" ht="12.75">
      <c r="A38" s="289" t="s">
        <v>47</v>
      </c>
      <c r="B38" s="53">
        <v>57</v>
      </c>
      <c r="C38" s="53">
        <v>23272</v>
      </c>
      <c r="D38" s="53">
        <v>15</v>
      </c>
      <c r="E38" s="53">
        <v>14576</v>
      </c>
      <c r="F38" s="53">
        <v>7</v>
      </c>
      <c r="G38" s="53">
        <v>636</v>
      </c>
      <c r="H38" s="53">
        <v>21</v>
      </c>
      <c r="I38" s="53">
        <v>6826</v>
      </c>
      <c r="J38" s="53">
        <v>14</v>
      </c>
      <c r="K38" s="283">
        <v>1235</v>
      </c>
      <c r="L38" s="53"/>
      <c r="M38" s="53"/>
      <c r="N38" s="53"/>
      <c r="O38" s="145"/>
    </row>
    <row r="39" spans="1:15" s="59" customFormat="1" ht="14.25" customHeight="1">
      <c r="A39" s="63" t="s">
        <v>48</v>
      </c>
      <c r="B39" s="53">
        <v>26</v>
      </c>
      <c r="C39" s="53">
        <v>4070</v>
      </c>
      <c r="D39" s="53">
        <v>1</v>
      </c>
      <c r="E39" s="53">
        <v>8</v>
      </c>
      <c r="F39" s="53">
        <v>3</v>
      </c>
      <c r="G39" s="53">
        <v>117</v>
      </c>
      <c r="H39" s="53">
        <v>13</v>
      </c>
      <c r="I39" s="53">
        <v>3358</v>
      </c>
      <c r="J39" s="53">
        <v>9</v>
      </c>
      <c r="K39" s="283">
        <v>588</v>
      </c>
      <c r="L39" s="53"/>
      <c r="M39" s="53"/>
      <c r="N39" s="53"/>
      <c r="O39" s="145"/>
    </row>
    <row r="40" spans="1:15" s="59" customFormat="1" ht="12.75" customHeight="1">
      <c r="A40" s="63" t="s">
        <v>49</v>
      </c>
      <c r="B40" s="53">
        <v>35</v>
      </c>
      <c r="C40" s="53">
        <v>7543</v>
      </c>
      <c r="D40" s="65">
        <v>3</v>
      </c>
      <c r="E40" s="65">
        <v>1002</v>
      </c>
      <c r="F40" s="65">
        <v>2</v>
      </c>
      <c r="G40" s="65">
        <v>180</v>
      </c>
      <c r="H40" s="65">
        <v>23</v>
      </c>
      <c r="I40" s="65">
        <v>5942</v>
      </c>
      <c r="J40" s="65">
        <v>7</v>
      </c>
      <c r="K40" s="288">
        <v>419</v>
      </c>
      <c r="L40" s="53"/>
      <c r="M40" s="53"/>
      <c r="N40" s="53"/>
      <c r="O40" s="145"/>
    </row>
    <row r="41" spans="1:15" s="59" customFormat="1" ht="12.75">
      <c r="A41" s="67" t="s">
        <v>108</v>
      </c>
      <c r="B41" s="53">
        <f>(D41+F41+H41+J41+L41)</f>
        <v>151</v>
      </c>
      <c r="C41" s="53">
        <v>6108</v>
      </c>
      <c r="D41" s="65">
        <v>10</v>
      </c>
      <c r="E41" s="65">
        <v>207</v>
      </c>
      <c r="F41" s="65">
        <v>9</v>
      </c>
      <c r="G41" s="65">
        <v>240</v>
      </c>
      <c r="H41" s="65">
        <v>43</v>
      </c>
      <c r="I41" s="65">
        <v>4105</v>
      </c>
      <c r="J41" s="65">
        <v>89</v>
      </c>
      <c r="K41" s="288">
        <v>1555</v>
      </c>
      <c r="L41" s="53"/>
      <c r="M41" s="53"/>
      <c r="N41" s="53"/>
      <c r="O41" s="145"/>
    </row>
    <row r="42" spans="1:15" s="59" customFormat="1" ht="12.75">
      <c r="A42" s="67" t="s">
        <v>10</v>
      </c>
      <c r="B42" s="53">
        <v>93</v>
      </c>
      <c r="C42" s="53">
        <v>7817</v>
      </c>
      <c r="D42" s="65">
        <v>13</v>
      </c>
      <c r="E42" s="65">
        <v>1900</v>
      </c>
      <c r="F42" s="65">
        <v>7</v>
      </c>
      <c r="G42" s="65">
        <v>106</v>
      </c>
      <c r="H42" s="65">
        <v>46</v>
      </c>
      <c r="I42" s="65">
        <v>5235</v>
      </c>
      <c r="J42" s="65">
        <v>27</v>
      </c>
      <c r="K42" s="288">
        <v>577</v>
      </c>
      <c r="L42" s="53"/>
      <c r="M42" s="53"/>
      <c r="N42" s="65"/>
      <c r="O42" s="145"/>
    </row>
    <row r="43" spans="1:15" s="59" customFormat="1" ht="12.75">
      <c r="A43" s="67" t="s">
        <v>109</v>
      </c>
      <c r="B43" s="53">
        <v>58</v>
      </c>
      <c r="C43" s="53">
        <v>5587</v>
      </c>
      <c r="D43" s="65">
        <v>10</v>
      </c>
      <c r="E43" s="65">
        <v>171</v>
      </c>
      <c r="F43" s="65">
        <v>10</v>
      </c>
      <c r="G43" s="65">
        <v>266</v>
      </c>
      <c r="H43" s="65">
        <v>29</v>
      </c>
      <c r="I43" s="65">
        <v>4856</v>
      </c>
      <c r="J43" s="65">
        <v>9</v>
      </c>
      <c r="K43" s="288">
        <v>293</v>
      </c>
      <c r="L43" s="65"/>
      <c r="M43" s="65"/>
      <c r="N43" s="65"/>
      <c r="O43" s="145"/>
    </row>
    <row r="44" spans="1:15" s="59" customFormat="1" ht="12.75">
      <c r="A44" s="67" t="s">
        <v>110</v>
      </c>
      <c r="B44" s="53">
        <v>111</v>
      </c>
      <c r="C44" s="53">
        <v>4570</v>
      </c>
      <c r="D44" s="65">
        <v>18</v>
      </c>
      <c r="E44" s="65">
        <v>302</v>
      </c>
      <c r="F44" s="65">
        <v>26</v>
      </c>
      <c r="G44" s="65">
        <v>1164</v>
      </c>
      <c r="H44" s="65">
        <v>46</v>
      </c>
      <c r="I44" s="65">
        <v>2391</v>
      </c>
      <c r="J44" s="65">
        <v>21</v>
      </c>
      <c r="K44" s="288">
        <v>713</v>
      </c>
      <c r="L44" s="65"/>
      <c r="M44" s="65"/>
      <c r="N44" s="65"/>
      <c r="O44" s="145"/>
    </row>
    <row r="45" spans="1:15" s="59" customFormat="1" ht="12.75">
      <c r="A45" s="67" t="s">
        <v>111</v>
      </c>
      <c r="B45" s="53">
        <v>882</v>
      </c>
      <c r="C45" s="53">
        <v>14276</v>
      </c>
      <c r="D45" s="65">
        <v>221</v>
      </c>
      <c r="E45" s="65">
        <v>3381</v>
      </c>
      <c r="F45" s="65">
        <v>114</v>
      </c>
      <c r="G45" s="65">
        <v>767</v>
      </c>
      <c r="H45" s="65">
        <v>360</v>
      </c>
      <c r="I45" s="65">
        <v>9041</v>
      </c>
      <c r="J45" s="65">
        <v>187</v>
      </c>
      <c r="K45" s="288">
        <v>1087</v>
      </c>
      <c r="L45" s="65"/>
      <c r="M45" s="65"/>
      <c r="N45" s="65"/>
      <c r="O45" s="145"/>
    </row>
    <row r="46" spans="1:15" s="59" customFormat="1" ht="12.75">
      <c r="A46" s="67" t="s">
        <v>112</v>
      </c>
      <c r="B46" s="53">
        <v>1725</v>
      </c>
      <c r="C46" s="53">
        <v>20804</v>
      </c>
      <c r="D46" s="65">
        <v>467</v>
      </c>
      <c r="E46" s="65">
        <v>5109</v>
      </c>
      <c r="F46" s="65">
        <v>168</v>
      </c>
      <c r="G46" s="65">
        <v>1416</v>
      </c>
      <c r="H46" s="65">
        <v>680</v>
      </c>
      <c r="I46" s="65">
        <v>10811</v>
      </c>
      <c r="J46" s="65">
        <v>410</v>
      </c>
      <c r="K46" s="288">
        <v>3467</v>
      </c>
      <c r="L46" s="65"/>
      <c r="M46" s="65"/>
      <c r="N46" s="65"/>
      <c r="O46" s="145"/>
    </row>
    <row r="47" spans="1:15" s="59" customFormat="1" ht="12.75">
      <c r="A47" s="67" t="s">
        <v>113</v>
      </c>
      <c r="B47" s="53">
        <v>1692</v>
      </c>
      <c r="C47" s="53">
        <v>27633</v>
      </c>
      <c r="D47" s="65">
        <v>399</v>
      </c>
      <c r="E47" s="65">
        <v>6554</v>
      </c>
      <c r="F47" s="65">
        <v>178</v>
      </c>
      <c r="G47" s="65">
        <v>2216</v>
      </c>
      <c r="H47" s="65">
        <v>740</v>
      </c>
      <c r="I47" s="65">
        <v>10824</v>
      </c>
      <c r="J47" s="65">
        <v>375</v>
      </c>
      <c r="K47" s="288">
        <v>8039</v>
      </c>
      <c r="L47" s="65"/>
      <c r="M47" s="65"/>
      <c r="N47" s="65"/>
      <c r="O47" s="145"/>
    </row>
    <row r="48" spans="1:15" s="59" customFormat="1" ht="12.75">
      <c r="A48" s="292" t="s">
        <v>114</v>
      </c>
      <c r="B48" s="136">
        <v>1143</v>
      </c>
      <c r="C48" s="136">
        <v>24372</v>
      </c>
      <c r="D48" s="293">
        <v>314</v>
      </c>
      <c r="E48" s="293">
        <v>5828</v>
      </c>
      <c r="F48" s="293">
        <v>94</v>
      </c>
      <c r="G48" s="293">
        <v>1352</v>
      </c>
      <c r="H48" s="293">
        <v>503</v>
      </c>
      <c r="I48" s="293">
        <v>14559</v>
      </c>
      <c r="J48" s="293">
        <v>232</v>
      </c>
      <c r="K48" s="297">
        <v>2633</v>
      </c>
      <c r="L48" s="65"/>
      <c r="M48" s="65"/>
      <c r="N48" s="65"/>
      <c r="O48" s="145"/>
    </row>
    <row r="49" spans="1:15" s="59" customFormat="1" ht="12.75">
      <c r="A49" s="362"/>
      <c r="B49" s="360"/>
      <c r="C49" s="360"/>
      <c r="D49" s="361"/>
      <c r="E49" s="361"/>
      <c r="F49" s="361"/>
      <c r="G49" s="361"/>
      <c r="H49" s="361"/>
      <c r="I49" s="361"/>
      <c r="J49" s="361"/>
      <c r="K49" s="386"/>
      <c r="L49" s="65"/>
      <c r="M49" s="65"/>
      <c r="N49" s="65"/>
      <c r="O49" s="145"/>
    </row>
    <row r="50" spans="1:15" s="59" customFormat="1" ht="12.75">
      <c r="A50" s="67" t="s">
        <v>135</v>
      </c>
      <c r="B50" s="53"/>
      <c r="C50" s="53"/>
      <c r="D50" s="65"/>
      <c r="E50" s="65"/>
      <c r="F50" s="65"/>
      <c r="G50" s="65"/>
      <c r="H50" s="65"/>
      <c r="I50" s="65"/>
      <c r="J50" s="65"/>
      <c r="K50" s="288"/>
      <c r="L50" s="149"/>
      <c r="M50" s="149"/>
      <c r="N50" s="149"/>
      <c r="O50" s="145"/>
    </row>
    <row r="51" spans="1:15" s="59" customFormat="1" ht="12.75">
      <c r="A51" s="397" t="s">
        <v>587</v>
      </c>
      <c r="B51" s="136"/>
      <c r="C51" s="136"/>
      <c r="D51" s="136"/>
      <c r="E51" s="136"/>
      <c r="F51" s="136"/>
      <c r="G51" s="136"/>
      <c r="H51" s="136"/>
      <c r="I51" s="136"/>
      <c r="J51" s="136"/>
      <c r="K51" s="350"/>
      <c r="L51" s="53"/>
      <c r="M51" s="53"/>
      <c r="N51" s="53"/>
      <c r="O51" s="145"/>
    </row>
    <row r="53" ht="12.75">
      <c r="A53" s="603" t="s">
        <v>631</v>
      </c>
    </row>
  </sheetData>
  <mergeCells count="15">
    <mergeCell ref="B4:C4"/>
    <mergeCell ref="D4:K4"/>
    <mergeCell ref="D6:E6"/>
    <mergeCell ref="F6:G6"/>
    <mergeCell ref="H6:I6"/>
    <mergeCell ref="J5:K5"/>
    <mergeCell ref="H5:I5"/>
    <mergeCell ref="B5:C5"/>
    <mergeCell ref="D5:E5"/>
    <mergeCell ref="J7:K7"/>
    <mergeCell ref="F5:G5"/>
    <mergeCell ref="D7:E7"/>
    <mergeCell ref="F7:G7"/>
    <mergeCell ref="H7:I7"/>
    <mergeCell ref="J6:K6"/>
  </mergeCells>
  <hyperlinks>
    <hyperlink ref="I1" location="Index!A1" display="Index!A1"/>
    <hyperlink ref="A53" location="Index!A1" display="Index!A1"/>
  </hyperlink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Q25"/>
  <sheetViews>
    <sheetView workbookViewId="0" topLeftCell="A1">
      <selection activeCell="A25" sqref="A25"/>
    </sheetView>
  </sheetViews>
  <sheetFormatPr defaultColWidth="9.140625" defaultRowHeight="12.75"/>
  <cols>
    <col min="1" max="1" width="28.7109375" style="0" customWidth="1"/>
    <col min="2" max="17" width="8.8515625" style="0" customWidth="1"/>
  </cols>
  <sheetData>
    <row r="1" ht="12.75">
      <c r="I1" s="603" t="s">
        <v>631</v>
      </c>
    </row>
    <row r="2" s="49" customFormat="1" ht="12.75">
      <c r="A2" s="22" t="s">
        <v>136</v>
      </c>
    </row>
    <row r="3" spans="1:17" s="59" customFormat="1" ht="12.75">
      <c r="A3" s="416" t="s">
        <v>137</v>
      </c>
      <c r="B3" s="560" t="s">
        <v>593</v>
      </c>
      <c r="C3" s="560"/>
      <c r="D3" s="560" t="s">
        <v>601</v>
      </c>
      <c r="E3" s="560"/>
      <c r="F3" s="558" t="s">
        <v>50</v>
      </c>
      <c r="G3" s="558"/>
      <c r="H3" s="558" t="s">
        <v>44</v>
      </c>
      <c r="I3" s="558"/>
      <c r="J3" s="558" t="s">
        <v>45</v>
      </c>
      <c r="K3" s="558"/>
      <c r="L3" s="558" t="s">
        <v>46</v>
      </c>
      <c r="M3" s="558"/>
      <c r="N3" s="558" t="s">
        <v>47</v>
      </c>
      <c r="O3" s="558"/>
      <c r="P3" s="558" t="s">
        <v>48</v>
      </c>
      <c r="Q3" s="559"/>
    </row>
    <row r="4" spans="1:17" s="59" customFormat="1" ht="12.75">
      <c r="A4" s="207"/>
      <c r="B4" s="135" t="s">
        <v>86</v>
      </c>
      <c r="C4" s="135" t="s">
        <v>12</v>
      </c>
      <c r="D4" s="135" t="s">
        <v>86</v>
      </c>
      <c r="E4" s="135" t="s">
        <v>12</v>
      </c>
      <c r="F4" s="135" t="s">
        <v>86</v>
      </c>
      <c r="G4" s="135" t="s">
        <v>12</v>
      </c>
      <c r="H4" s="135" t="s">
        <v>86</v>
      </c>
      <c r="I4" s="135" t="s">
        <v>12</v>
      </c>
      <c r="J4" s="135" t="s">
        <v>86</v>
      </c>
      <c r="K4" s="135" t="s">
        <v>12</v>
      </c>
      <c r="L4" s="135" t="s">
        <v>86</v>
      </c>
      <c r="M4" s="135" t="s">
        <v>12</v>
      </c>
      <c r="N4" s="135" t="s">
        <v>86</v>
      </c>
      <c r="O4" s="135" t="s">
        <v>12</v>
      </c>
      <c r="P4" s="135" t="s">
        <v>86</v>
      </c>
      <c r="Q4" s="453" t="s">
        <v>12</v>
      </c>
    </row>
    <row r="5" spans="1:17" s="59" customFormat="1" ht="12.75">
      <c r="A5" s="338" t="s">
        <v>138</v>
      </c>
      <c r="B5" s="59">
        <v>0</v>
      </c>
      <c r="C5" s="77">
        <v>0</v>
      </c>
      <c r="D5" s="59">
        <v>0</v>
      </c>
      <c r="E5" s="77">
        <v>0</v>
      </c>
      <c r="F5" s="66">
        <v>6</v>
      </c>
      <c r="G5" s="66">
        <v>30955</v>
      </c>
      <c r="H5" s="66">
        <v>5</v>
      </c>
      <c r="I5" s="66">
        <v>2190</v>
      </c>
      <c r="J5" s="66">
        <v>12</v>
      </c>
      <c r="K5" s="66">
        <v>12439</v>
      </c>
      <c r="L5" s="66">
        <v>12</v>
      </c>
      <c r="M5" s="66">
        <v>11311</v>
      </c>
      <c r="N5" s="145">
        <v>11</v>
      </c>
      <c r="O5" s="145">
        <v>5428</v>
      </c>
      <c r="P5" s="145">
        <v>13</v>
      </c>
      <c r="Q5" s="291">
        <v>3443</v>
      </c>
    </row>
    <row r="6" spans="1:17" s="59" customFormat="1" ht="12.75">
      <c r="A6" s="66" t="s">
        <v>139</v>
      </c>
      <c r="B6" s="59">
        <v>0</v>
      </c>
      <c r="C6" s="77">
        <v>0</v>
      </c>
      <c r="D6" s="59">
        <v>3</v>
      </c>
      <c r="E6" s="77">
        <v>80</v>
      </c>
      <c r="F6" s="66">
        <v>27</v>
      </c>
      <c r="G6" s="66">
        <v>18905</v>
      </c>
      <c r="H6" s="66">
        <v>13</v>
      </c>
      <c r="I6" s="66">
        <v>2747</v>
      </c>
      <c r="J6" s="66">
        <v>11</v>
      </c>
      <c r="K6" s="66">
        <v>1020</v>
      </c>
      <c r="L6" s="66">
        <v>2</v>
      </c>
      <c r="M6" s="66">
        <v>169</v>
      </c>
      <c r="N6" s="145">
        <v>1</v>
      </c>
      <c r="O6" s="145">
        <v>7.8</v>
      </c>
      <c r="P6" s="145">
        <v>1</v>
      </c>
      <c r="Q6" s="291">
        <v>30</v>
      </c>
    </row>
    <row r="7" spans="1:17" s="59" customFormat="1" ht="12.75">
      <c r="A7" s="66" t="s">
        <v>140</v>
      </c>
      <c r="B7" s="59">
        <v>0</v>
      </c>
      <c r="C7" s="77">
        <v>0</v>
      </c>
      <c r="D7" s="59">
        <v>3</v>
      </c>
      <c r="E7" s="77">
        <v>58</v>
      </c>
      <c r="F7" s="66">
        <v>8</v>
      </c>
      <c r="G7" s="66">
        <v>661</v>
      </c>
      <c r="H7" s="66">
        <v>5</v>
      </c>
      <c r="I7" s="66">
        <v>147</v>
      </c>
      <c r="J7" s="66">
        <v>2</v>
      </c>
      <c r="K7" s="66">
        <v>128</v>
      </c>
      <c r="L7" s="66">
        <v>4</v>
      </c>
      <c r="M7" s="66">
        <v>128</v>
      </c>
      <c r="N7" s="145">
        <v>7</v>
      </c>
      <c r="O7" s="145">
        <v>522</v>
      </c>
      <c r="P7" s="145">
        <v>1</v>
      </c>
      <c r="Q7" s="291">
        <v>16</v>
      </c>
    </row>
    <row r="8" spans="1:17" s="59" customFormat="1" ht="12.75">
      <c r="A8" s="66" t="s">
        <v>141</v>
      </c>
      <c r="B8" s="59">
        <v>0</v>
      </c>
      <c r="C8" s="77">
        <v>0</v>
      </c>
      <c r="D8" s="59">
        <v>0</v>
      </c>
      <c r="E8" s="77">
        <v>0</v>
      </c>
      <c r="F8" s="66">
        <v>4</v>
      </c>
      <c r="G8" s="66">
        <v>684</v>
      </c>
      <c r="H8" s="66">
        <v>9</v>
      </c>
      <c r="I8" s="66">
        <v>480</v>
      </c>
      <c r="J8" s="66">
        <v>2</v>
      </c>
      <c r="K8" s="66">
        <v>54</v>
      </c>
      <c r="L8" s="66">
        <v>2</v>
      </c>
      <c r="M8" s="66">
        <v>61</v>
      </c>
      <c r="N8" s="145">
        <v>4</v>
      </c>
      <c r="O8" s="145">
        <v>247</v>
      </c>
      <c r="P8" s="145">
        <v>0</v>
      </c>
      <c r="Q8" s="291">
        <v>0</v>
      </c>
    </row>
    <row r="9" spans="1:17" s="59" customFormat="1" ht="12.75">
      <c r="A9" s="66" t="s">
        <v>142</v>
      </c>
      <c r="B9" s="59">
        <v>0</v>
      </c>
      <c r="C9" s="77">
        <v>0</v>
      </c>
      <c r="D9" s="59">
        <v>0</v>
      </c>
      <c r="E9" s="77">
        <v>0</v>
      </c>
      <c r="F9" s="66">
        <v>5</v>
      </c>
      <c r="G9" s="66">
        <v>378</v>
      </c>
      <c r="H9" s="66">
        <v>2</v>
      </c>
      <c r="I9" s="66">
        <v>465</v>
      </c>
      <c r="J9" s="66">
        <v>6</v>
      </c>
      <c r="K9" s="66">
        <v>1124</v>
      </c>
      <c r="L9" s="66">
        <v>3</v>
      </c>
      <c r="M9" s="66">
        <v>133</v>
      </c>
      <c r="N9" s="66">
        <v>1</v>
      </c>
      <c r="O9" s="66">
        <v>993</v>
      </c>
      <c r="P9" s="145">
        <v>2</v>
      </c>
      <c r="Q9" s="291">
        <v>10</v>
      </c>
    </row>
    <row r="10" spans="1:17" s="59" customFormat="1" ht="12.75">
      <c r="A10" s="66" t="s">
        <v>143</v>
      </c>
      <c r="B10" s="59">
        <v>1</v>
      </c>
      <c r="C10" s="77">
        <v>1140</v>
      </c>
      <c r="D10" s="59">
        <v>2</v>
      </c>
      <c r="E10" s="77">
        <v>1156</v>
      </c>
      <c r="F10" s="66">
        <v>2</v>
      </c>
      <c r="G10" s="66">
        <v>403</v>
      </c>
      <c r="H10" s="66">
        <v>8</v>
      </c>
      <c r="I10" s="66">
        <v>1219</v>
      </c>
      <c r="J10" s="66">
        <v>7</v>
      </c>
      <c r="K10" s="66">
        <v>710</v>
      </c>
      <c r="L10" s="66">
        <v>3</v>
      </c>
      <c r="M10" s="66">
        <v>154</v>
      </c>
      <c r="N10" s="66">
        <v>2</v>
      </c>
      <c r="O10" s="66">
        <v>153</v>
      </c>
      <c r="P10" s="145">
        <v>2</v>
      </c>
      <c r="Q10" s="291">
        <v>24</v>
      </c>
    </row>
    <row r="11" spans="1:17" s="59" customFormat="1" ht="12.75">
      <c r="A11" s="66" t="s">
        <v>144</v>
      </c>
      <c r="B11" s="59">
        <v>0</v>
      </c>
      <c r="C11" s="77">
        <v>0</v>
      </c>
      <c r="D11" s="59">
        <v>1</v>
      </c>
      <c r="E11" s="77">
        <v>448</v>
      </c>
      <c r="F11" s="66">
        <v>7</v>
      </c>
      <c r="G11" s="66">
        <v>1773</v>
      </c>
      <c r="H11" s="66">
        <v>9</v>
      </c>
      <c r="I11" s="66">
        <v>2765</v>
      </c>
      <c r="J11" s="66">
        <v>7</v>
      </c>
      <c r="K11" s="66">
        <v>824</v>
      </c>
      <c r="L11" s="66">
        <v>3</v>
      </c>
      <c r="M11" s="66">
        <v>116</v>
      </c>
      <c r="N11" s="66">
        <v>2</v>
      </c>
      <c r="O11" s="66">
        <v>71</v>
      </c>
      <c r="P11" s="145">
        <v>1</v>
      </c>
      <c r="Q11" s="291">
        <v>30</v>
      </c>
    </row>
    <row r="12" spans="1:17" s="59" customFormat="1" ht="12.75">
      <c r="A12" s="66" t="s">
        <v>145</v>
      </c>
      <c r="B12" s="59">
        <v>0</v>
      </c>
      <c r="C12" s="77">
        <v>0</v>
      </c>
      <c r="D12" s="59">
        <v>0</v>
      </c>
      <c r="E12" s="77">
        <v>0</v>
      </c>
      <c r="F12" s="66">
        <v>2</v>
      </c>
      <c r="G12" s="66">
        <v>100</v>
      </c>
      <c r="H12" s="66">
        <v>9</v>
      </c>
      <c r="I12" s="66">
        <v>634</v>
      </c>
      <c r="J12" s="66">
        <v>9</v>
      </c>
      <c r="K12" s="66">
        <v>427</v>
      </c>
      <c r="L12" s="66">
        <v>6</v>
      </c>
      <c r="M12" s="66">
        <v>317</v>
      </c>
      <c r="N12" s="66">
        <v>1</v>
      </c>
      <c r="O12" s="66">
        <v>8</v>
      </c>
      <c r="P12" s="145">
        <v>0</v>
      </c>
      <c r="Q12" s="291">
        <v>0</v>
      </c>
    </row>
    <row r="13" spans="1:17" s="59" customFormat="1" ht="12.75">
      <c r="A13" s="66" t="s">
        <v>146</v>
      </c>
      <c r="B13" s="59">
        <v>0</v>
      </c>
      <c r="C13" s="77">
        <v>0</v>
      </c>
      <c r="D13" s="59">
        <v>3</v>
      </c>
      <c r="E13" s="77">
        <v>144</v>
      </c>
      <c r="F13" s="66">
        <v>3</v>
      </c>
      <c r="G13" s="66">
        <v>542</v>
      </c>
      <c r="H13" s="66">
        <v>2</v>
      </c>
      <c r="I13" s="66">
        <v>208</v>
      </c>
      <c r="J13" s="66">
        <v>10</v>
      </c>
      <c r="K13" s="66">
        <v>651</v>
      </c>
      <c r="L13" s="66">
        <v>2</v>
      </c>
      <c r="M13" s="66">
        <v>109</v>
      </c>
      <c r="N13" s="66">
        <v>1</v>
      </c>
      <c r="O13" s="66">
        <v>14</v>
      </c>
      <c r="P13" s="145">
        <v>2</v>
      </c>
      <c r="Q13" s="291">
        <v>74</v>
      </c>
    </row>
    <row r="14" spans="1:17" s="59" customFormat="1" ht="12.75">
      <c r="A14" s="66" t="s">
        <v>583</v>
      </c>
      <c r="B14" s="59">
        <v>0</v>
      </c>
      <c r="C14" s="77">
        <v>0</v>
      </c>
      <c r="D14" s="59">
        <v>1</v>
      </c>
      <c r="E14" s="77">
        <v>42</v>
      </c>
      <c r="F14" s="66">
        <v>10</v>
      </c>
      <c r="G14" s="66">
        <v>691</v>
      </c>
      <c r="H14" s="66">
        <v>12</v>
      </c>
      <c r="I14" s="66">
        <v>2077</v>
      </c>
      <c r="J14" s="66">
        <v>15</v>
      </c>
      <c r="K14" s="66">
        <v>902</v>
      </c>
      <c r="L14" s="66">
        <v>5</v>
      </c>
      <c r="M14" s="66">
        <v>5095</v>
      </c>
      <c r="N14" s="145">
        <v>9</v>
      </c>
      <c r="O14" s="145">
        <v>804</v>
      </c>
      <c r="P14" s="145">
        <v>3</v>
      </c>
      <c r="Q14" s="291">
        <v>227</v>
      </c>
    </row>
    <row r="15" spans="1:17" s="59" customFormat="1" ht="12.75">
      <c r="A15" s="66" t="s">
        <v>148</v>
      </c>
      <c r="B15" s="59">
        <v>0</v>
      </c>
      <c r="C15" s="77">
        <v>0</v>
      </c>
      <c r="D15" s="59">
        <v>0</v>
      </c>
      <c r="E15" s="77">
        <v>0</v>
      </c>
      <c r="F15" s="66">
        <v>1</v>
      </c>
      <c r="G15" s="66">
        <v>35</v>
      </c>
      <c r="H15" s="66">
        <v>1</v>
      </c>
      <c r="I15" s="66">
        <v>15</v>
      </c>
      <c r="J15" s="66">
        <v>4</v>
      </c>
      <c r="K15" s="66">
        <v>182</v>
      </c>
      <c r="L15" s="66">
        <v>1</v>
      </c>
      <c r="M15" s="66">
        <v>60</v>
      </c>
      <c r="N15" s="66">
        <v>0</v>
      </c>
      <c r="O15" s="66">
        <v>0</v>
      </c>
      <c r="P15" s="145">
        <v>0</v>
      </c>
      <c r="Q15" s="291">
        <v>0</v>
      </c>
    </row>
    <row r="16" spans="1:17" s="59" customFormat="1" ht="12.75">
      <c r="A16" s="66" t="s">
        <v>149</v>
      </c>
      <c r="B16" s="59">
        <v>0</v>
      </c>
      <c r="C16" s="77">
        <v>0</v>
      </c>
      <c r="D16" s="59">
        <v>0</v>
      </c>
      <c r="E16" s="77">
        <v>0</v>
      </c>
      <c r="F16" s="66">
        <v>5</v>
      </c>
      <c r="G16" s="66">
        <v>211</v>
      </c>
      <c r="H16" s="66">
        <v>3</v>
      </c>
      <c r="I16" s="66">
        <v>106</v>
      </c>
      <c r="J16" s="66">
        <v>0</v>
      </c>
      <c r="K16" s="66">
        <v>0</v>
      </c>
      <c r="L16" s="66">
        <v>0</v>
      </c>
      <c r="M16" s="66">
        <v>0</v>
      </c>
      <c r="N16" s="66">
        <v>0</v>
      </c>
      <c r="O16" s="66">
        <v>0</v>
      </c>
      <c r="P16" s="145">
        <v>1</v>
      </c>
      <c r="Q16" s="291">
        <v>218</v>
      </c>
    </row>
    <row r="17" spans="1:17" s="59" customFormat="1" ht="12.75">
      <c r="A17" s="66" t="s">
        <v>150</v>
      </c>
      <c r="B17" s="59">
        <v>0</v>
      </c>
      <c r="C17" s="77">
        <v>0</v>
      </c>
      <c r="D17" s="59">
        <v>2</v>
      </c>
      <c r="E17" s="77">
        <v>959</v>
      </c>
      <c r="F17" s="66">
        <v>4</v>
      </c>
      <c r="G17" s="66">
        <v>13709</v>
      </c>
      <c r="H17" s="66">
        <v>1</v>
      </c>
      <c r="I17" s="66">
        <v>30</v>
      </c>
      <c r="J17" s="66">
        <v>6</v>
      </c>
      <c r="K17" s="66">
        <v>2164</v>
      </c>
      <c r="L17" s="66">
        <v>2</v>
      </c>
      <c r="M17" s="66">
        <v>5854</v>
      </c>
      <c r="N17" s="66">
        <v>0</v>
      </c>
      <c r="O17" s="66">
        <v>0</v>
      </c>
      <c r="P17" s="145">
        <v>0</v>
      </c>
      <c r="Q17" s="291">
        <v>0</v>
      </c>
    </row>
    <row r="18" spans="1:17" s="59" customFormat="1" ht="12.75">
      <c r="A18" s="66" t="s">
        <v>151</v>
      </c>
      <c r="B18" s="59">
        <v>0</v>
      </c>
      <c r="C18" s="77">
        <v>0</v>
      </c>
      <c r="D18" s="59">
        <v>0</v>
      </c>
      <c r="E18" s="77">
        <v>0</v>
      </c>
      <c r="F18" s="66">
        <v>0</v>
      </c>
      <c r="G18" s="66">
        <v>0</v>
      </c>
      <c r="H18" s="66">
        <v>2</v>
      </c>
      <c r="I18" s="66">
        <v>121</v>
      </c>
      <c r="J18" s="66">
        <v>1</v>
      </c>
      <c r="K18" s="66">
        <v>43</v>
      </c>
      <c r="L18" s="66">
        <v>1</v>
      </c>
      <c r="M18" s="66">
        <v>130</v>
      </c>
      <c r="N18" s="66">
        <v>0</v>
      </c>
      <c r="O18" s="66">
        <v>0</v>
      </c>
      <c r="P18" s="145">
        <v>0</v>
      </c>
      <c r="Q18" s="291">
        <v>0</v>
      </c>
    </row>
    <row r="19" spans="1:17" s="59" customFormat="1" ht="12.75">
      <c r="A19" s="66" t="s">
        <v>152</v>
      </c>
      <c r="B19" s="59">
        <v>0</v>
      </c>
      <c r="C19" s="77">
        <v>0</v>
      </c>
      <c r="D19" s="59">
        <v>2</v>
      </c>
      <c r="E19" s="77">
        <v>100</v>
      </c>
      <c r="F19" s="66">
        <v>2</v>
      </c>
      <c r="G19" s="66">
        <v>1000</v>
      </c>
      <c r="H19" s="66">
        <v>3</v>
      </c>
      <c r="I19" s="66">
        <v>2994</v>
      </c>
      <c r="J19" s="66">
        <v>0</v>
      </c>
      <c r="K19" s="66">
        <v>0</v>
      </c>
      <c r="L19" s="66">
        <v>2</v>
      </c>
      <c r="M19" s="66">
        <v>25</v>
      </c>
      <c r="N19" s="66">
        <v>0</v>
      </c>
      <c r="O19" s="66">
        <v>0</v>
      </c>
      <c r="P19" s="145">
        <v>0</v>
      </c>
      <c r="Q19" s="291">
        <v>0</v>
      </c>
    </row>
    <row r="20" spans="1:17" s="59" customFormat="1" ht="12.75">
      <c r="A20" s="66" t="s">
        <v>153</v>
      </c>
      <c r="B20" s="59">
        <v>1</v>
      </c>
      <c r="C20" s="77">
        <v>30</v>
      </c>
      <c r="D20" s="59">
        <v>4</v>
      </c>
      <c r="E20" s="77">
        <v>260</v>
      </c>
      <c r="F20" s="66">
        <v>7</v>
      </c>
      <c r="G20" s="66">
        <v>442</v>
      </c>
      <c r="H20" s="66">
        <v>15</v>
      </c>
      <c r="I20" s="66">
        <v>1064</v>
      </c>
      <c r="J20" s="66">
        <v>13</v>
      </c>
      <c r="K20" s="66">
        <v>771</v>
      </c>
      <c r="L20" s="66">
        <v>0</v>
      </c>
      <c r="M20" s="66">
        <v>0</v>
      </c>
      <c r="N20" s="66">
        <v>4</v>
      </c>
      <c r="O20" s="66">
        <v>61</v>
      </c>
      <c r="P20" s="145">
        <v>0</v>
      </c>
      <c r="Q20" s="291">
        <v>0</v>
      </c>
    </row>
    <row r="21" spans="1:17" s="59" customFormat="1" ht="12.75">
      <c r="A21" s="66" t="s">
        <v>83</v>
      </c>
      <c r="B21" s="59">
        <v>1</v>
      </c>
      <c r="C21" s="77">
        <v>200</v>
      </c>
      <c r="D21" s="59">
        <v>20</v>
      </c>
      <c r="E21" s="77">
        <v>10809</v>
      </c>
      <c r="F21" s="66">
        <v>31</v>
      </c>
      <c r="G21" s="66">
        <v>16541</v>
      </c>
      <c r="H21" s="66">
        <v>25</v>
      </c>
      <c r="I21" s="66">
        <v>16246</v>
      </c>
      <c r="J21" s="66">
        <v>34</v>
      </c>
      <c r="K21" s="66">
        <v>5944</v>
      </c>
      <c r="L21" s="66">
        <v>12</v>
      </c>
      <c r="M21" s="66">
        <v>4595</v>
      </c>
      <c r="N21" s="66">
        <v>14</v>
      </c>
      <c r="O21" s="66">
        <v>14964</v>
      </c>
      <c r="P21" s="145">
        <v>0</v>
      </c>
      <c r="Q21" s="291">
        <v>0</v>
      </c>
    </row>
    <row r="22" spans="1:17" s="26" customFormat="1" ht="12.75">
      <c r="A22" s="447" t="s">
        <v>74</v>
      </c>
      <c r="B22" s="194">
        <v>3</v>
      </c>
      <c r="C22" s="448">
        <v>1370</v>
      </c>
      <c r="D22" s="194">
        <v>41</v>
      </c>
      <c r="E22" s="448">
        <v>14056</v>
      </c>
      <c r="F22" s="194">
        <v>124</v>
      </c>
      <c r="G22" s="447">
        <v>87029</v>
      </c>
      <c r="H22" s="194">
        <v>124</v>
      </c>
      <c r="I22" s="447">
        <v>33508</v>
      </c>
      <c r="J22" s="194">
        <v>139</v>
      </c>
      <c r="K22" s="447">
        <v>27382</v>
      </c>
      <c r="L22" s="194">
        <v>60</v>
      </c>
      <c r="M22" s="447">
        <v>28256</v>
      </c>
      <c r="N22" s="194">
        <v>57</v>
      </c>
      <c r="O22" s="194">
        <v>23272</v>
      </c>
      <c r="P22" s="194">
        <f>SUM(P5:P21)</f>
        <v>26</v>
      </c>
      <c r="Q22" s="454">
        <v>4070</v>
      </c>
    </row>
    <row r="23" spans="1:17" s="59" customFormat="1" ht="12.75">
      <c r="A23" s="397" t="s">
        <v>602</v>
      </c>
      <c r="B23" s="207"/>
      <c r="C23" s="207"/>
      <c r="D23" s="207"/>
      <c r="E23" s="207"/>
      <c r="F23" s="207"/>
      <c r="G23" s="207"/>
      <c r="H23" s="207"/>
      <c r="I23" s="207"/>
      <c r="J23" s="207"/>
      <c r="K23" s="207"/>
      <c r="L23" s="207"/>
      <c r="M23" s="146"/>
      <c r="N23" s="207"/>
      <c r="O23" s="207"/>
      <c r="P23" s="207"/>
      <c r="Q23" s="355"/>
    </row>
    <row r="25" ht="12.75">
      <c r="A25" s="603" t="s">
        <v>631</v>
      </c>
    </row>
  </sheetData>
  <mergeCells count="8">
    <mergeCell ref="J3:K3"/>
    <mergeCell ref="L3:M3"/>
    <mergeCell ref="N3:O3"/>
    <mergeCell ref="P3:Q3"/>
    <mergeCell ref="B3:C3"/>
    <mergeCell ref="D3:E3"/>
    <mergeCell ref="F3:G3"/>
    <mergeCell ref="H3:I3"/>
  </mergeCells>
  <hyperlinks>
    <hyperlink ref="I1" location="Index!A1" display="Index!A1"/>
    <hyperlink ref="A25" location="Index!A1" display="Index!A1"/>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P52"/>
  <sheetViews>
    <sheetView workbookViewId="0" topLeftCell="A1">
      <selection activeCell="A52" sqref="A52"/>
    </sheetView>
  </sheetViews>
  <sheetFormatPr defaultColWidth="9.140625" defaultRowHeight="12.75"/>
  <cols>
    <col min="1" max="1" width="25.8515625" style="0" customWidth="1"/>
    <col min="2" max="2" width="10.140625" style="0" customWidth="1"/>
    <col min="3" max="4" width="11.7109375" style="0" customWidth="1"/>
    <col min="6" max="6" width="10.7109375" style="0" customWidth="1"/>
    <col min="7" max="11" width="9.421875" style="0" customWidth="1"/>
    <col min="12" max="13" width="10.00390625" style="0" customWidth="1"/>
    <col min="14" max="14" width="11.57421875" style="0" customWidth="1"/>
  </cols>
  <sheetData>
    <row r="1" ht="12.75">
      <c r="I1" s="603" t="s">
        <v>631</v>
      </c>
    </row>
    <row r="2" spans="1:14" s="22" customFormat="1" ht="12.75">
      <c r="A2" s="22" t="s">
        <v>154</v>
      </c>
      <c r="B2" s="23"/>
      <c r="C2" s="23"/>
      <c r="D2" s="23"/>
      <c r="E2" s="23"/>
      <c r="F2" s="23"/>
      <c r="G2" s="23"/>
      <c r="H2" s="23"/>
      <c r="I2" s="23"/>
      <c r="J2" s="23"/>
      <c r="K2" s="23"/>
      <c r="L2" s="23"/>
      <c r="M2" s="85"/>
      <c r="N2" s="23"/>
    </row>
    <row r="4" spans="1:14" ht="12.75">
      <c r="A4" s="99" t="s">
        <v>155</v>
      </c>
      <c r="B4" s="101" t="s">
        <v>156</v>
      </c>
      <c r="C4" s="101" t="s">
        <v>11</v>
      </c>
      <c r="D4" s="101" t="s">
        <v>11</v>
      </c>
      <c r="E4" s="101" t="s">
        <v>11</v>
      </c>
      <c r="F4" s="101" t="s">
        <v>11</v>
      </c>
      <c r="G4" s="101" t="s">
        <v>11</v>
      </c>
      <c r="H4" s="101" t="s">
        <v>157</v>
      </c>
      <c r="I4" s="101" t="s">
        <v>158</v>
      </c>
      <c r="J4" s="101" t="s">
        <v>159</v>
      </c>
      <c r="K4" s="101" t="s">
        <v>159</v>
      </c>
      <c r="L4" s="101" t="s">
        <v>160</v>
      </c>
      <c r="M4" s="101" t="s">
        <v>160</v>
      </c>
      <c r="N4" s="300" t="s">
        <v>161</v>
      </c>
    </row>
    <row r="5" spans="1:14" ht="12.75">
      <c r="A5" s="49"/>
      <c r="B5" s="89" t="s">
        <v>162</v>
      </c>
      <c r="C5" s="89" t="s">
        <v>162</v>
      </c>
      <c r="D5" s="89" t="s">
        <v>162</v>
      </c>
      <c r="E5" s="89" t="s">
        <v>163</v>
      </c>
      <c r="F5" s="89" t="s">
        <v>164</v>
      </c>
      <c r="G5" s="89" t="s">
        <v>165</v>
      </c>
      <c r="H5" s="89" t="s">
        <v>166</v>
      </c>
      <c r="I5" s="89" t="s">
        <v>167</v>
      </c>
      <c r="J5" s="89" t="s">
        <v>168</v>
      </c>
      <c r="K5" s="89" t="s">
        <v>169</v>
      </c>
      <c r="L5" s="89" t="s">
        <v>170</v>
      </c>
      <c r="M5" s="89" t="s">
        <v>171</v>
      </c>
      <c r="N5" s="301" t="s">
        <v>172</v>
      </c>
    </row>
    <row r="6" spans="1:14" ht="12.75">
      <c r="A6" s="49"/>
      <c r="B6" s="89" t="s">
        <v>173</v>
      </c>
      <c r="C6" s="89" t="s">
        <v>174</v>
      </c>
      <c r="D6" s="89" t="s">
        <v>175</v>
      </c>
      <c r="E6" s="89" t="s">
        <v>176</v>
      </c>
      <c r="F6" s="89" t="s">
        <v>170</v>
      </c>
      <c r="G6" s="89" t="s">
        <v>177</v>
      </c>
      <c r="H6" s="89" t="s">
        <v>177</v>
      </c>
      <c r="I6" s="89"/>
      <c r="J6" s="89" t="s">
        <v>171</v>
      </c>
      <c r="K6" s="89" t="s">
        <v>178</v>
      </c>
      <c r="L6" s="89" t="s">
        <v>179</v>
      </c>
      <c r="M6" s="89" t="s">
        <v>167</v>
      </c>
      <c r="N6" s="301" t="s">
        <v>180</v>
      </c>
    </row>
    <row r="7" spans="1:14" ht="12.75">
      <c r="A7" s="5"/>
      <c r="B7" s="71"/>
      <c r="C7" s="71" t="s">
        <v>181</v>
      </c>
      <c r="D7" s="71" t="s">
        <v>182</v>
      </c>
      <c r="E7" s="71"/>
      <c r="F7" s="71" t="s">
        <v>157</v>
      </c>
      <c r="G7" s="71"/>
      <c r="H7" s="71"/>
      <c r="I7" s="71"/>
      <c r="J7" s="71" t="s">
        <v>167</v>
      </c>
      <c r="K7" s="71" t="s">
        <v>183</v>
      </c>
      <c r="L7" s="71" t="s">
        <v>177</v>
      </c>
      <c r="M7" s="71"/>
      <c r="N7" s="302"/>
    </row>
    <row r="8" spans="1:14" ht="12.75">
      <c r="A8" s="4" t="s">
        <v>53</v>
      </c>
      <c r="B8" s="72">
        <v>2</v>
      </c>
      <c r="C8" s="72">
        <v>3</v>
      </c>
      <c r="D8" s="72">
        <v>4</v>
      </c>
      <c r="E8" s="72">
        <v>5</v>
      </c>
      <c r="F8" s="72">
        <v>6</v>
      </c>
      <c r="G8" s="72">
        <v>7</v>
      </c>
      <c r="H8" s="72">
        <v>8</v>
      </c>
      <c r="I8" s="72">
        <v>9</v>
      </c>
      <c r="J8" s="72">
        <v>10</v>
      </c>
      <c r="K8" s="72">
        <v>11</v>
      </c>
      <c r="L8" s="72">
        <v>12</v>
      </c>
      <c r="M8" s="37">
        <v>13</v>
      </c>
      <c r="N8" s="303">
        <v>14</v>
      </c>
    </row>
    <row r="9" spans="1:15" s="59" customFormat="1" ht="12.75">
      <c r="A9" s="237" t="s">
        <v>491</v>
      </c>
      <c r="B9" s="80">
        <v>1427</v>
      </c>
      <c r="C9" s="80">
        <v>0</v>
      </c>
      <c r="D9" s="80">
        <v>1286</v>
      </c>
      <c r="E9" s="80">
        <v>204</v>
      </c>
      <c r="F9" s="81" t="s">
        <v>23</v>
      </c>
      <c r="G9" s="80">
        <v>1160</v>
      </c>
      <c r="H9" s="80">
        <v>118488</v>
      </c>
      <c r="I9" s="80">
        <v>2399367</v>
      </c>
      <c r="J9" s="80">
        <v>11762</v>
      </c>
      <c r="K9" s="80">
        <v>20683</v>
      </c>
      <c r="L9" s="80">
        <v>118488</v>
      </c>
      <c r="M9" s="80">
        <v>2399367</v>
      </c>
      <c r="N9" s="80">
        <v>2798707</v>
      </c>
      <c r="O9" s="531"/>
    </row>
    <row r="10" spans="1:15" s="59" customFormat="1" ht="12.75">
      <c r="A10" s="120" t="s">
        <v>605</v>
      </c>
      <c r="B10" s="74">
        <v>1427</v>
      </c>
      <c r="C10" s="74">
        <v>0</v>
      </c>
      <c r="D10" s="74">
        <v>1286</v>
      </c>
      <c r="E10" s="74">
        <v>20</v>
      </c>
      <c r="F10" s="75">
        <v>1319</v>
      </c>
      <c r="G10" s="74">
        <v>122</v>
      </c>
      <c r="H10" s="74">
        <v>14525</v>
      </c>
      <c r="I10" s="74">
        <v>191184</v>
      </c>
      <c r="J10" s="74">
        <v>9559</v>
      </c>
      <c r="K10" s="74">
        <v>15642</v>
      </c>
      <c r="L10" s="74">
        <v>14525</v>
      </c>
      <c r="M10" s="74">
        <v>191184</v>
      </c>
      <c r="N10" s="74">
        <v>2798707</v>
      </c>
      <c r="O10" s="530"/>
    </row>
    <row r="11" spans="1:14" s="59" customFormat="1" ht="12.75">
      <c r="A11" s="120" t="s">
        <v>592</v>
      </c>
      <c r="B11" s="75">
        <v>1428</v>
      </c>
      <c r="C11" s="75">
        <v>0</v>
      </c>
      <c r="D11" s="75">
        <v>1283</v>
      </c>
      <c r="E11" s="75">
        <v>21</v>
      </c>
      <c r="F11" s="75">
        <v>1324</v>
      </c>
      <c r="G11" s="75">
        <v>130</v>
      </c>
      <c r="H11" s="75">
        <v>14479</v>
      </c>
      <c r="I11" s="75">
        <v>212956</v>
      </c>
      <c r="J11" s="75">
        <v>10141</v>
      </c>
      <c r="K11" s="75">
        <v>16359</v>
      </c>
      <c r="L11" s="75">
        <v>14479</v>
      </c>
      <c r="M11" s="75">
        <v>212956</v>
      </c>
      <c r="N11" s="364">
        <v>2916768</v>
      </c>
    </row>
    <row r="12" spans="1:16" s="59" customFormat="1" ht="12.75">
      <c r="A12" s="120" t="s">
        <v>589</v>
      </c>
      <c r="B12" s="74">
        <v>1430</v>
      </c>
      <c r="C12" s="74">
        <v>0</v>
      </c>
      <c r="D12" s="74">
        <v>1286</v>
      </c>
      <c r="E12" s="74">
        <v>18</v>
      </c>
      <c r="F12" s="74">
        <v>1312</v>
      </c>
      <c r="G12" s="74">
        <v>110</v>
      </c>
      <c r="H12" s="74">
        <v>10685</v>
      </c>
      <c r="I12" s="74">
        <v>173123</v>
      </c>
      <c r="J12" s="74">
        <v>9618</v>
      </c>
      <c r="K12" s="74">
        <v>15758</v>
      </c>
      <c r="L12" s="74">
        <v>10685</v>
      </c>
      <c r="M12" s="75">
        <v>173123</v>
      </c>
      <c r="N12" s="304">
        <v>2653281</v>
      </c>
      <c r="O12" s="77"/>
      <c r="P12" s="77"/>
    </row>
    <row r="13" spans="1:16" ht="12.75">
      <c r="A13" s="451" t="s">
        <v>585</v>
      </c>
      <c r="B13" s="74">
        <v>1431</v>
      </c>
      <c r="C13" s="74">
        <v>0</v>
      </c>
      <c r="D13" s="74">
        <v>1282</v>
      </c>
      <c r="E13" s="74">
        <v>20</v>
      </c>
      <c r="F13" s="74">
        <v>1306</v>
      </c>
      <c r="G13" s="74">
        <v>118</v>
      </c>
      <c r="H13" s="74">
        <v>10930</v>
      </c>
      <c r="I13" s="74">
        <v>216198</v>
      </c>
      <c r="J13" s="74">
        <v>10810</v>
      </c>
      <c r="K13" s="74">
        <v>18355</v>
      </c>
      <c r="L13" s="74">
        <v>10930</v>
      </c>
      <c r="M13" s="75">
        <v>216198</v>
      </c>
      <c r="N13" s="304">
        <v>2820388</v>
      </c>
      <c r="O13" s="69"/>
      <c r="P13" s="69"/>
    </row>
    <row r="14" spans="1:14" ht="12.75">
      <c r="A14" s="452" t="s">
        <v>575</v>
      </c>
      <c r="B14" s="74">
        <v>1424</v>
      </c>
      <c r="C14" s="74">
        <v>0</v>
      </c>
      <c r="D14" s="74">
        <v>1278</v>
      </c>
      <c r="E14" s="74">
        <v>21</v>
      </c>
      <c r="F14" s="74">
        <v>1307</v>
      </c>
      <c r="G14" s="74">
        <v>113</v>
      </c>
      <c r="H14" s="74">
        <v>10220</v>
      </c>
      <c r="I14" s="74">
        <v>262261</v>
      </c>
      <c r="J14" s="74">
        <v>12489</v>
      </c>
      <c r="K14" s="74">
        <v>23160</v>
      </c>
      <c r="L14" s="74">
        <v>10220</v>
      </c>
      <c r="M14" s="75">
        <v>262261</v>
      </c>
      <c r="N14" s="304">
        <v>3900185</v>
      </c>
    </row>
    <row r="15" spans="1:15" ht="12.75">
      <c r="A15" s="452" t="s">
        <v>568</v>
      </c>
      <c r="B15" s="74">
        <v>1422</v>
      </c>
      <c r="C15" s="74">
        <v>0</v>
      </c>
      <c r="D15" s="74">
        <v>1278</v>
      </c>
      <c r="E15" s="74">
        <v>20</v>
      </c>
      <c r="F15" s="74">
        <v>1371</v>
      </c>
      <c r="G15" s="74">
        <v>107</v>
      </c>
      <c r="H15" s="74">
        <v>10435</v>
      </c>
      <c r="I15" s="74">
        <v>234251</v>
      </c>
      <c r="J15" s="74">
        <v>11713</v>
      </c>
      <c r="K15" s="74">
        <v>21962</v>
      </c>
      <c r="L15" s="74">
        <v>10435</v>
      </c>
      <c r="M15" s="75">
        <v>234251</v>
      </c>
      <c r="N15" s="304">
        <v>4472461</v>
      </c>
      <c r="O15" s="69"/>
    </row>
    <row r="16" spans="1:15" ht="12.75">
      <c r="A16" s="452" t="s">
        <v>554</v>
      </c>
      <c r="B16" s="74">
        <v>1417</v>
      </c>
      <c r="C16" s="74">
        <v>0</v>
      </c>
      <c r="D16" s="74">
        <v>1272</v>
      </c>
      <c r="E16" s="74">
        <v>23</v>
      </c>
      <c r="F16" s="74">
        <v>1301</v>
      </c>
      <c r="G16" s="74">
        <v>134</v>
      </c>
      <c r="H16" s="74">
        <v>13429</v>
      </c>
      <c r="I16" s="74">
        <v>295816</v>
      </c>
      <c r="J16" s="74">
        <v>12862</v>
      </c>
      <c r="K16" s="74">
        <v>22129</v>
      </c>
      <c r="L16" s="74">
        <v>13429</v>
      </c>
      <c r="M16" s="75">
        <v>295816</v>
      </c>
      <c r="N16" s="304">
        <v>4432427</v>
      </c>
      <c r="O16" s="69"/>
    </row>
    <row r="17" spans="1:15" s="56" customFormat="1" ht="12.75">
      <c r="A17" s="452" t="s">
        <v>551</v>
      </c>
      <c r="B17" s="74">
        <v>1407</v>
      </c>
      <c r="C17" s="74">
        <v>0</v>
      </c>
      <c r="D17" s="74">
        <v>1262</v>
      </c>
      <c r="E17" s="74">
        <v>21</v>
      </c>
      <c r="F17" s="74">
        <v>1356</v>
      </c>
      <c r="G17" s="74">
        <v>111</v>
      </c>
      <c r="H17" s="74">
        <v>10855</v>
      </c>
      <c r="I17" s="74">
        <v>264428</v>
      </c>
      <c r="J17" s="74">
        <v>12592</v>
      </c>
      <c r="K17" s="74">
        <v>23717</v>
      </c>
      <c r="L17" s="74">
        <v>10855</v>
      </c>
      <c r="M17" s="75">
        <v>264428</v>
      </c>
      <c r="N17" s="304">
        <v>4103651</v>
      </c>
      <c r="O17" s="78"/>
    </row>
    <row r="18" spans="1:15" s="56" customFormat="1" ht="12.75">
      <c r="A18" s="452" t="s">
        <v>508</v>
      </c>
      <c r="B18" s="74">
        <v>1398</v>
      </c>
      <c r="C18" s="74">
        <v>0</v>
      </c>
      <c r="D18" s="74">
        <v>1252</v>
      </c>
      <c r="E18" s="74">
        <v>20</v>
      </c>
      <c r="F18" s="74">
        <v>1300</v>
      </c>
      <c r="G18" s="74">
        <v>107</v>
      </c>
      <c r="H18" s="74">
        <v>11501</v>
      </c>
      <c r="I18" s="74">
        <v>277923</v>
      </c>
      <c r="J18" s="74">
        <v>13896</v>
      </c>
      <c r="K18" s="74">
        <v>25960</v>
      </c>
      <c r="L18" s="74">
        <v>11501</v>
      </c>
      <c r="M18" s="75">
        <v>277923</v>
      </c>
      <c r="N18" s="304">
        <v>5098873</v>
      </c>
      <c r="O18" s="78"/>
    </row>
    <row r="19" spans="1:15" ht="12.75">
      <c r="A19" s="452" t="s">
        <v>507</v>
      </c>
      <c r="B19" s="74">
        <v>1390</v>
      </c>
      <c r="C19" s="74">
        <v>0</v>
      </c>
      <c r="D19" s="74">
        <v>1244</v>
      </c>
      <c r="E19" s="74">
        <v>20</v>
      </c>
      <c r="F19" s="74">
        <v>1293</v>
      </c>
      <c r="G19" s="74">
        <v>108</v>
      </c>
      <c r="H19" s="74">
        <v>11428</v>
      </c>
      <c r="I19" s="74">
        <v>271227</v>
      </c>
      <c r="J19" s="74">
        <v>13561</v>
      </c>
      <c r="K19" s="74">
        <v>25142</v>
      </c>
      <c r="L19" s="74">
        <v>11428</v>
      </c>
      <c r="M19" s="75">
        <v>271227</v>
      </c>
      <c r="N19" s="304">
        <v>5442780</v>
      </c>
      <c r="O19" s="77"/>
    </row>
    <row r="20" spans="1:15" ht="12.75">
      <c r="A20" s="120"/>
      <c r="B20" s="74"/>
      <c r="C20" s="74"/>
      <c r="D20" s="74"/>
      <c r="E20" s="74"/>
      <c r="F20" s="74"/>
      <c r="G20" s="74"/>
      <c r="H20" s="74"/>
      <c r="I20" s="74"/>
      <c r="J20" s="74"/>
      <c r="K20" s="74"/>
      <c r="L20" s="74"/>
      <c r="M20" s="75"/>
      <c r="N20" s="304"/>
      <c r="O20" s="77"/>
    </row>
    <row r="21" spans="1:15" ht="12.75">
      <c r="A21" s="73" t="s">
        <v>498</v>
      </c>
      <c r="B21" s="80">
        <v>1381</v>
      </c>
      <c r="C21" s="80">
        <v>0</v>
      </c>
      <c r="D21" s="80">
        <v>1236</v>
      </c>
      <c r="E21" s="80">
        <v>251</v>
      </c>
      <c r="F21" s="80">
        <v>1244</v>
      </c>
      <c r="G21" s="80">
        <v>1173</v>
      </c>
      <c r="H21" s="80">
        <v>149847</v>
      </c>
      <c r="I21" s="80">
        <v>3551038</v>
      </c>
      <c r="J21" s="80">
        <v>14148</v>
      </c>
      <c r="K21" s="80">
        <v>30280</v>
      </c>
      <c r="L21" s="80">
        <v>149847</v>
      </c>
      <c r="M21" s="81">
        <v>3551038</v>
      </c>
      <c r="N21" s="363">
        <v>4858122</v>
      </c>
      <c r="O21" s="78"/>
    </row>
    <row r="22" spans="1:15" ht="12.75">
      <c r="A22" s="76" t="s">
        <v>499</v>
      </c>
      <c r="B22" s="75">
        <v>1381</v>
      </c>
      <c r="C22" s="75">
        <v>0</v>
      </c>
      <c r="D22" s="75">
        <v>1236</v>
      </c>
      <c r="E22" s="75">
        <v>18</v>
      </c>
      <c r="F22" s="75">
        <v>1264</v>
      </c>
      <c r="G22" s="75">
        <v>99</v>
      </c>
      <c r="H22" s="75">
        <v>10260</v>
      </c>
      <c r="I22" s="75">
        <v>253013</v>
      </c>
      <c r="J22" s="75">
        <v>14056</v>
      </c>
      <c r="K22" s="75">
        <v>25622</v>
      </c>
      <c r="L22" s="75">
        <v>10260</v>
      </c>
      <c r="M22" s="75">
        <v>253013</v>
      </c>
      <c r="N22" s="364">
        <v>4858122</v>
      </c>
      <c r="O22" s="78"/>
    </row>
    <row r="23" spans="1:15" ht="12.75">
      <c r="A23" s="76" t="s">
        <v>184</v>
      </c>
      <c r="B23" s="74">
        <v>1372</v>
      </c>
      <c r="C23" s="74">
        <v>0</v>
      </c>
      <c r="D23" s="74">
        <v>1227</v>
      </c>
      <c r="E23" s="74">
        <v>21</v>
      </c>
      <c r="F23" s="74">
        <v>1427</v>
      </c>
      <c r="G23" s="74">
        <v>107</v>
      </c>
      <c r="H23" s="74">
        <v>11359</v>
      </c>
      <c r="I23" s="74">
        <v>280176</v>
      </c>
      <c r="J23" s="74">
        <v>13342</v>
      </c>
      <c r="K23" s="74">
        <v>26136</v>
      </c>
      <c r="L23" s="74">
        <v>11359</v>
      </c>
      <c r="M23" s="75">
        <v>280176</v>
      </c>
      <c r="N23" s="304">
        <v>5419942</v>
      </c>
      <c r="O23" s="77"/>
    </row>
    <row r="24" spans="1:15" ht="12.75">
      <c r="A24" s="76" t="s">
        <v>87</v>
      </c>
      <c r="B24" s="75">
        <v>1362</v>
      </c>
      <c r="C24" s="75">
        <v>0</v>
      </c>
      <c r="D24" s="75">
        <v>1216</v>
      </c>
      <c r="E24" s="75">
        <v>23</v>
      </c>
      <c r="F24" s="75">
        <v>1269</v>
      </c>
      <c r="G24" s="75">
        <v>125</v>
      </c>
      <c r="H24" s="75">
        <v>16682</v>
      </c>
      <c r="I24" s="75">
        <v>447138</v>
      </c>
      <c r="J24" s="75">
        <v>19441</v>
      </c>
      <c r="K24" s="75">
        <v>35707</v>
      </c>
      <c r="L24" s="75">
        <v>16682</v>
      </c>
      <c r="M24" s="75">
        <v>447138</v>
      </c>
      <c r="N24" s="364">
        <v>5295387</v>
      </c>
      <c r="O24" s="77"/>
    </row>
    <row r="25" spans="1:15" s="59" customFormat="1" ht="12.75">
      <c r="A25" s="76" t="s">
        <v>88</v>
      </c>
      <c r="B25" s="75">
        <v>1353</v>
      </c>
      <c r="C25" s="75">
        <v>0</v>
      </c>
      <c r="D25" s="75">
        <v>1207</v>
      </c>
      <c r="E25" s="75">
        <v>19</v>
      </c>
      <c r="F25" s="75">
        <v>1311</v>
      </c>
      <c r="G25" s="75">
        <v>109</v>
      </c>
      <c r="H25" s="75">
        <v>16397</v>
      </c>
      <c r="I25" s="75">
        <v>366385</v>
      </c>
      <c r="J25" s="75">
        <v>19283</v>
      </c>
      <c r="K25" s="75">
        <v>33686</v>
      </c>
      <c r="L25" s="75">
        <v>16397</v>
      </c>
      <c r="M25" s="75">
        <v>366385</v>
      </c>
      <c r="N25" s="364">
        <v>6543272</v>
      </c>
      <c r="O25" s="77"/>
    </row>
    <row r="26" spans="1:14" ht="12.75">
      <c r="A26" s="76" t="s">
        <v>89</v>
      </c>
      <c r="B26" s="74">
        <v>1343</v>
      </c>
      <c r="C26" s="74">
        <v>0</v>
      </c>
      <c r="D26" s="74">
        <v>1197</v>
      </c>
      <c r="E26" s="74">
        <v>22</v>
      </c>
      <c r="F26" s="74">
        <v>1240</v>
      </c>
      <c r="G26" s="74">
        <v>118</v>
      </c>
      <c r="H26" s="74">
        <v>17059</v>
      </c>
      <c r="I26" s="74">
        <v>414420</v>
      </c>
      <c r="J26" s="74">
        <v>18837</v>
      </c>
      <c r="K26" s="74">
        <v>35120</v>
      </c>
      <c r="L26" s="74">
        <v>17059</v>
      </c>
      <c r="M26" s="75">
        <v>414420</v>
      </c>
      <c r="N26" s="304">
        <v>5876742</v>
      </c>
    </row>
    <row r="27" spans="1:15" ht="12.75">
      <c r="A27" s="76" t="s">
        <v>90</v>
      </c>
      <c r="B27" s="74">
        <v>1327</v>
      </c>
      <c r="C27" s="74">
        <v>0</v>
      </c>
      <c r="D27" s="74">
        <v>1180</v>
      </c>
      <c r="E27" s="74">
        <v>22</v>
      </c>
      <c r="F27" s="74">
        <v>1206</v>
      </c>
      <c r="G27" s="74">
        <v>123</v>
      </c>
      <c r="H27" s="74">
        <v>17095</v>
      </c>
      <c r="I27" s="74">
        <v>455589</v>
      </c>
      <c r="J27" s="74">
        <v>20709</v>
      </c>
      <c r="K27" s="74">
        <v>37120</v>
      </c>
      <c r="L27" s="74">
        <v>17095</v>
      </c>
      <c r="M27" s="75">
        <v>455589</v>
      </c>
      <c r="N27" s="304">
        <v>5722227</v>
      </c>
      <c r="O27" s="77"/>
    </row>
    <row r="28" spans="1:15" ht="12.75">
      <c r="A28" s="76" t="s">
        <v>91</v>
      </c>
      <c r="B28" s="74">
        <v>1319</v>
      </c>
      <c r="C28" s="74">
        <v>0</v>
      </c>
      <c r="D28" s="74">
        <v>1173</v>
      </c>
      <c r="E28" s="74">
        <v>20</v>
      </c>
      <c r="F28" s="74">
        <v>1213</v>
      </c>
      <c r="G28" s="74">
        <v>92</v>
      </c>
      <c r="H28" s="74">
        <v>14380</v>
      </c>
      <c r="I28" s="74">
        <v>266050</v>
      </c>
      <c r="J28" s="74">
        <v>13303</v>
      </c>
      <c r="K28" s="74">
        <v>28956</v>
      </c>
      <c r="L28" s="74">
        <v>14380</v>
      </c>
      <c r="M28" s="75">
        <v>266050</v>
      </c>
      <c r="N28" s="304">
        <v>4886561</v>
      </c>
      <c r="O28" s="69"/>
    </row>
    <row r="29" spans="1:15" ht="12.75">
      <c r="A29" s="242" t="s">
        <v>92</v>
      </c>
      <c r="B29" s="59">
        <v>1316</v>
      </c>
      <c r="C29" s="59">
        <v>0</v>
      </c>
      <c r="D29" s="59">
        <v>1170</v>
      </c>
      <c r="E29" s="59">
        <v>22</v>
      </c>
      <c r="F29" s="59">
        <v>1267</v>
      </c>
      <c r="G29" s="59">
        <v>87</v>
      </c>
      <c r="H29" s="59">
        <v>10622</v>
      </c>
      <c r="I29" s="59">
        <v>231241</v>
      </c>
      <c r="J29" s="59">
        <v>10511</v>
      </c>
      <c r="K29" s="59">
        <v>26456</v>
      </c>
      <c r="L29" s="59">
        <v>10622</v>
      </c>
      <c r="M29" s="56">
        <v>231241</v>
      </c>
      <c r="N29" s="291">
        <v>4296994</v>
      </c>
      <c r="O29" s="69"/>
    </row>
    <row r="30" spans="1:15" ht="12.75">
      <c r="A30" s="79" t="s">
        <v>93</v>
      </c>
      <c r="B30" s="79">
        <v>1293</v>
      </c>
      <c r="C30" s="74">
        <v>0</v>
      </c>
      <c r="D30" s="74">
        <v>1150</v>
      </c>
      <c r="E30" s="74">
        <v>22</v>
      </c>
      <c r="F30" s="74">
        <v>1175</v>
      </c>
      <c r="G30" s="74">
        <v>90</v>
      </c>
      <c r="H30" s="74">
        <v>10532</v>
      </c>
      <c r="I30" s="74">
        <v>267227</v>
      </c>
      <c r="J30" s="74">
        <v>12147</v>
      </c>
      <c r="K30" s="74">
        <v>29806</v>
      </c>
      <c r="L30" s="74">
        <v>10532</v>
      </c>
      <c r="M30" s="75">
        <v>267227</v>
      </c>
      <c r="N30" s="304">
        <v>4317572</v>
      </c>
      <c r="O30" s="69"/>
    </row>
    <row r="31" spans="1:15" ht="12.75">
      <c r="A31" s="76" t="s">
        <v>94</v>
      </c>
      <c r="B31" s="74">
        <v>1283</v>
      </c>
      <c r="C31" s="74">
        <v>0</v>
      </c>
      <c r="D31" s="74">
        <v>1143</v>
      </c>
      <c r="E31" s="74">
        <v>21</v>
      </c>
      <c r="F31" s="74">
        <v>1219</v>
      </c>
      <c r="G31" s="74">
        <v>75</v>
      </c>
      <c r="H31" s="74">
        <v>7964</v>
      </c>
      <c r="I31" s="74">
        <v>193648</v>
      </c>
      <c r="J31" s="74">
        <v>9221</v>
      </c>
      <c r="K31" s="74">
        <v>25780</v>
      </c>
      <c r="L31" s="74">
        <v>7964</v>
      </c>
      <c r="M31" s="75">
        <v>193648</v>
      </c>
      <c r="N31" s="304">
        <v>3978381</v>
      </c>
      <c r="O31" s="69"/>
    </row>
    <row r="32" spans="1:15" ht="12.75">
      <c r="A32" s="76" t="s">
        <v>95</v>
      </c>
      <c r="B32" s="74">
        <v>1267</v>
      </c>
      <c r="C32" s="74">
        <v>0</v>
      </c>
      <c r="D32" s="74">
        <v>1126</v>
      </c>
      <c r="E32" s="74">
        <v>21</v>
      </c>
      <c r="F32" s="74">
        <v>1149</v>
      </c>
      <c r="G32" s="74">
        <v>80</v>
      </c>
      <c r="H32" s="74">
        <v>9791</v>
      </c>
      <c r="I32" s="74">
        <v>207585</v>
      </c>
      <c r="J32" s="74">
        <v>9885</v>
      </c>
      <c r="K32" s="74">
        <v>25888</v>
      </c>
      <c r="L32" s="74">
        <v>9791</v>
      </c>
      <c r="M32" s="75">
        <v>207585</v>
      </c>
      <c r="N32" s="304">
        <v>3898078</v>
      </c>
      <c r="O32" s="69"/>
    </row>
    <row r="33" spans="1:15" ht="12.75">
      <c r="A33" s="76" t="s">
        <v>96</v>
      </c>
      <c r="B33" s="74">
        <v>1246</v>
      </c>
      <c r="C33" s="74">
        <v>0</v>
      </c>
      <c r="D33" s="74">
        <v>1104</v>
      </c>
      <c r="E33" s="74">
        <v>20</v>
      </c>
      <c r="F33" s="74">
        <v>1134</v>
      </c>
      <c r="G33" s="74">
        <v>68</v>
      </c>
      <c r="H33" s="74">
        <v>7708</v>
      </c>
      <c r="I33" s="74">
        <v>168567</v>
      </c>
      <c r="J33" s="74">
        <v>8428</v>
      </c>
      <c r="K33" s="74">
        <v>24857</v>
      </c>
      <c r="L33" s="74">
        <v>7708</v>
      </c>
      <c r="M33" s="75">
        <v>168567</v>
      </c>
      <c r="N33" s="304">
        <v>3650368</v>
      </c>
      <c r="O33" s="69"/>
    </row>
    <row r="34" spans="1:15" s="59" customFormat="1" ht="12.75">
      <c r="A34" s="76"/>
      <c r="B34" s="74"/>
      <c r="C34" s="74"/>
      <c r="D34" s="74"/>
      <c r="E34" s="74"/>
      <c r="F34" s="74"/>
      <c r="G34" s="74"/>
      <c r="H34" s="74"/>
      <c r="I34" s="74"/>
      <c r="J34" s="74"/>
      <c r="K34" s="74"/>
      <c r="L34" s="74"/>
      <c r="M34" s="75"/>
      <c r="N34" s="304"/>
      <c r="O34" s="69"/>
    </row>
    <row r="35" spans="1:14" s="59" customFormat="1" ht="12.75">
      <c r="A35" s="91" t="s">
        <v>44</v>
      </c>
      <c r="B35" s="74">
        <v>1228</v>
      </c>
      <c r="C35" s="74">
        <v>0</v>
      </c>
      <c r="D35" s="74">
        <v>1084</v>
      </c>
      <c r="E35" s="74">
        <v>249</v>
      </c>
      <c r="F35" s="40">
        <v>1114</v>
      </c>
      <c r="G35" s="74">
        <v>785</v>
      </c>
      <c r="H35" s="74">
        <v>85546</v>
      </c>
      <c r="I35" s="74">
        <v>1945287</v>
      </c>
      <c r="J35" s="74">
        <v>7812</v>
      </c>
      <c r="K35" s="74">
        <v>24790</v>
      </c>
      <c r="L35" s="74">
        <v>85546</v>
      </c>
      <c r="M35" s="75">
        <v>1945287</v>
      </c>
      <c r="N35" s="304">
        <v>3367350</v>
      </c>
    </row>
    <row r="36" spans="1:14" s="59" customFormat="1" ht="12.75">
      <c r="A36" s="91" t="s">
        <v>45</v>
      </c>
      <c r="B36" s="75">
        <v>1069</v>
      </c>
      <c r="C36" s="75">
        <v>0</v>
      </c>
      <c r="D36" s="75">
        <v>929</v>
      </c>
      <c r="E36" s="75">
        <v>251</v>
      </c>
      <c r="F36" s="75">
        <v>928</v>
      </c>
      <c r="G36" s="75">
        <v>609</v>
      </c>
      <c r="H36" s="75">
        <v>84449</v>
      </c>
      <c r="I36" s="75">
        <v>1569558</v>
      </c>
      <c r="J36" s="75">
        <v>6253</v>
      </c>
      <c r="K36" s="75">
        <v>25777</v>
      </c>
      <c r="L36" s="75">
        <v>84449</v>
      </c>
      <c r="M36" s="75">
        <v>1569558</v>
      </c>
      <c r="N36" s="364">
        <v>2813201</v>
      </c>
    </row>
    <row r="37" spans="1:14" s="59" customFormat="1" ht="12.75">
      <c r="A37" s="91" t="s">
        <v>46</v>
      </c>
      <c r="B37" s="74">
        <v>970</v>
      </c>
      <c r="C37" s="74">
        <v>1</v>
      </c>
      <c r="D37" s="74">
        <v>839</v>
      </c>
      <c r="E37" s="74">
        <v>255</v>
      </c>
      <c r="F37" s="74">
        <v>856</v>
      </c>
      <c r="G37" s="74">
        <v>451</v>
      </c>
      <c r="H37" s="74">
        <v>79769</v>
      </c>
      <c r="I37" s="74">
        <v>1140072</v>
      </c>
      <c r="J37" s="74">
        <v>4471</v>
      </c>
      <c r="K37" s="74">
        <v>25283</v>
      </c>
      <c r="L37" s="74">
        <v>79769</v>
      </c>
      <c r="M37" s="75">
        <v>1140072</v>
      </c>
      <c r="N37" s="304">
        <v>1585585</v>
      </c>
    </row>
    <row r="38" spans="1:14" s="59" customFormat="1" ht="12.75">
      <c r="A38" s="17" t="s">
        <v>47</v>
      </c>
      <c r="B38" s="19">
        <v>909</v>
      </c>
      <c r="C38" s="19">
        <v>18</v>
      </c>
      <c r="D38" s="19">
        <v>787</v>
      </c>
      <c r="E38" s="19">
        <v>254</v>
      </c>
      <c r="F38" s="19">
        <v>804</v>
      </c>
      <c r="G38" s="19">
        <v>379</v>
      </c>
      <c r="H38" s="19">
        <v>71330</v>
      </c>
      <c r="I38" s="19">
        <v>1099534</v>
      </c>
      <c r="J38" s="19">
        <v>4329</v>
      </c>
      <c r="K38" s="19">
        <v>29090</v>
      </c>
      <c r="L38" s="19">
        <v>71330</v>
      </c>
      <c r="M38" s="3">
        <v>1099534</v>
      </c>
      <c r="N38" s="301">
        <v>1120976</v>
      </c>
    </row>
    <row r="39" spans="1:14" s="59" customFormat="1" ht="12.75">
      <c r="A39" s="17" t="s">
        <v>48</v>
      </c>
      <c r="B39" s="19">
        <v>818</v>
      </c>
      <c r="C39" s="19">
        <v>107</v>
      </c>
      <c r="D39" s="19">
        <v>788</v>
      </c>
      <c r="E39" s="19">
        <v>251</v>
      </c>
      <c r="F39" s="19">
        <v>899</v>
      </c>
      <c r="G39" s="19">
        <v>240</v>
      </c>
      <c r="H39" s="19">
        <v>36407</v>
      </c>
      <c r="I39" s="19">
        <v>617989</v>
      </c>
      <c r="J39" s="19">
        <v>2462</v>
      </c>
      <c r="K39" s="19">
        <v>25776</v>
      </c>
      <c r="L39" s="19">
        <v>36405</v>
      </c>
      <c r="M39" s="3">
        <v>617984</v>
      </c>
      <c r="N39" s="301">
        <v>537133</v>
      </c>
    </row>
    <row r="40" spans="1:14" s="59" customFormat="1" ht="12.75">
      <c r="A40" s="59" t="s">
        <v>185</v>
      </c>
      <c r="B40" s="2">
        <v>793</v>
      </c>
      <c r="C40" s="2">
        <v>197</v>
      </c>
      <c r="D40" s="2">
        <v>890</v>
      </c>
      <c r="E40" s="2">
        <v>247</v>
      </c>
      <c r="F40" s="2">
        <v>1019</v>
      </c>
      <c r="G40" s="21">
        <v>175.3</v>
      </c>
      <c r="H40" s="21">
        <v>27840.8</v>
      </c>
      <c r="I40" s="2">
        <v>513167</v>
      </c>
      <c r="J40" s="2">
        <v>2078</v>
      </c>
      <c r="K40" s="2">
        <v>29270</v>
      </c>
      <c r="L40" s="21">
        <v>27771.7</v>
      </c>
      <c r="M40" s="3">
        <v>512866</v>
      </c>
      <c r="N40" s="305">
        <v>636861</v>
      </c>
    </row>
    <row r="41" spans="1:14" s="59" customFormat="1" ht="12.75">
      <c r="A41" s="59" t="s">
        <v>9</v>
      </c>
      <c r="B41" s="2">
        <v>785</v>
      </c>
      <c r="C41" s="2">
        <v>320</v>
      </c>
      <c r="D41" s="2">
        <v>1029</v>
      </c>
      <c r="E41" s="2">
        <v>251</v>
      </c>
      <c r="F41" s="2">
        <v>1201</v>
      </c>
      <c r="G41" s="21">
        <v>167.6</v>
      </c>
      <c r="H41" s="21">
        <v>32953.6</v>
      </c>
      <c r="I41" s="2">
        <v>1339510</v>
      </c>
      <c r="J41" s="2">
        <v>53367</v>
      </c>
      <c r="K41" s="2">
        <v>86980</v>
      </c>
      <c r="L41" s="21">
        <v>30722.2</v>
      </c>
      <c r="M41" s="3">
        <v>1264337</v>
      </c>
      <c r="N41" s="305">
        <v>657847</v>
      </c>
    </row>
    <row r="42" spans="1:14" s="59" customFormat="1" ht="12.75">
      <c r="A42" s="59" t="s">
        <v>186</v>
      </c>
      <c r="B42" s="2">
        <v>720</v>
      </c>
      <c r="C42" s="2">
        <v>479</v>
      </c>
      <c r="D42" s="2">
        <v>1152</v>
      </c>
      <c r="E42" s="2">
        <v>254</v>
      </c>
      <c r="F42" s="41" t="s">
        <v>127</v>
      </c>
      <c r="G42" s="74">
        <v>98.4</v>
      </c>
      <c r="H42" s="74">
        <v>24270.4</v>
      </c>
      <c r="I42" s="13">
        <v>839052</v>
      </c>
      <c r="J42" s="13">
        <v>3303</v>
      </c>
      <c r="K42" s="13">
        <v>85244</v>
      </c>
      <c r="L42" s="74">
        <v>15377.2</v>
      </c>
      <c r="M42" s="89">
        <v>711706</v>
      </c>
      <c r="N42" s="305">
        <v>1020426</v>
      </c>
    </row>
    <row r="43" spans="1:14" s="59" customFormat="1" ht="12.75">
      <c r="A43" s="59" t="s">
        <v>187</v>
      </c>
      <c r="B43" s="2">
        <v>648</v>
      </c>
      <c r="C43" s="2">
        <v>609</v>
      </c>
      <c r="D43" s="2">
        <v>1254</v>
      </c>
      <c r="E43" s="2">
        <v>251</v>
      </c>
      <c r="F43" s="41" t="s">
        <v>127</v>
      </c>
      <c r="G43" s="74">
        <v>54.6</v>
      </c>
      <c r="H43" s="74">
        <v>16532.7</v>
      </c>
      <c r="I43" s="13">
        <v>414474</v>
      </c>
      <c r="J43" s="13">
        <v>1651</v>
      </c>
      <c r="K43" s="13">
        <v>75954</v>
      </c>
      <c r="L43" s="74">
        <v>854.2</v>
      </c>
      <c r="M43" s="89">
        <v>23818</v>
      </c>
      <c r="N43" s="305">
        <v>491175</v>
      </c>
    </row>
    <row r="44" spans="1:14" s="59" customFormat="1" ht="12.75">
      <c r="A44" s="59" t="s">
        <v>188</v>
      </c>
      <c r="B44" s="2">
        <v>612</v>
      </c>
      <c r="C44" s="2">
        <v>745</v>
      </c>
      <c r="D44" s="2">
        <v>1357</v>
      </c>
      <c r="E44" s="2">
        <v>244</v>
      </c>
      <c r="F44" s="41" t="s">
        <v>127</v>
      </c>
      <c r="G44" s="74">
        <v>38.1</v>
      </c>
      <c r="H44" s="74">
        <v>13568.5</v>
      </c>
      <c r="I44" s="13">
        <v>370193</v>
      </c>
      <c r="J44" s="13">
        <v>1520</v>
      </c>
      <c r="K44" s="13">
        <v>97054</v>
      </c>
      <c r="L44" s="41" t="s">
        <v>127</v>
      </c>
      <c r="M44" s="41" t="s">
        <v>127</v>
      </c>
      <c r="N44" s="305">
        <v>481503</v>
      </c>
    </row>
    <row r="45" spans="1:14" s="59" customFormat="1" ht="12.75">
      <c r="A45" s="59" t="s">
        <v>189</v>
      </c>
      <c r="B45" s="2">
        <v>550</v>
      </c>
      <c r="C45" s="2">
        <v>934</v>
      </c>
      <c r="D45" s="2">
        <v>1484</v>
      </c>
      <c r="E45" s="2">
        <v>250</v>
      </c>
      <c r="F45" s="41" t="s">
        <v>127</v>
      </c>
      <c r="G45" s="74">
        <v>26.4</v>
      </c>
      <c r="H45" s="74">
        <v>13556.1</v>
      </c>
      <c r="I45" s="13">
        <v>295403</v>
      </c>
      <c r="J45" s="13">
        <v>1176</v>
      </c>
      <c r="K45" s="13">
        <v>112086</v>
      </c>
      <c r="L45" s="41" t="s">
        <v>127</v>
      </c>
      <c r="M45" s="41" t="s">
        <v>127</v>
      </c>
      <c r="N45" s="305">
        <v>419367</v>
      </c>
    </row>
    <row r="46" spans="1:14" s="59" customFormat="1" ht="12.75">
      <c r="A46" s="59" t="s">
        <v>190</v>
      </c>
      <c r="B46" s="2">
        <v>422</v>
      </c>
      <c r="C46" s="2">
        <v>847</v>
      </c>
      <c r="D46" s="2">
        <v>1269</v>
      </c>
      <c r="E46" s="2">
        <v>246</v>
      </c>
      <c r="F46" s="41" t="s">
        <v>127</v>
      </c>
      <c r="G46" s="74">
        <v>6.6</v>
      </c>
      <c r="H46" s="74">
        <v>3991.2</v>
      </c>
      <c r="I46" s="13">
        <v>67287</v>
      </c>
      <c r="J46" s="13">
        <v>276</v>
      </c>
      <c r="K46" s="13">
        <v>101505</v>
      </c>
      <c r="L46" s="41" t="s">
        <v>127</v>
      </c>
      <c r="M46" s="41" t="s">
        <v>127</v>
      </c>
      <c r="N46" s="305">
        <v>401459</v>
      </c>
    </row>
    <row r="47" spans="1:14" s="26" customFormat="1" ht="12.75">
      <c r="A47" s="46" t="s">
        <v>191</v>
      </c>
      <c r="B47" s="449">
        <v>135</v>
      </c>
      <c r="C47" s="449">
        <v>543</v>
      </c>
      <c r="D47" s="449">
        <v>678</v>
      </c>
      <c r="E47" s="449">
        <v>102</v>
      </c>
      <c r="F47" s="86" t="s">
        <v>127</v>
      </c>
      <c r="G47" s="449">
        <v>0.3</v>
      </c>
      <c r="H47" s="450">
        <v>139.1</v>
      </c>
      <c r="I47" s="449">
        <v>1805</v>
      </c>
      <c r="J47" s="449">
        <v>17</v>
      </c>
      <c r="K47" s="449">
        <v>56310</v>
      </c>
      <c r="L47" s="86" t="s">
        <v>127</v>
      </c>
      <c r="M47" s="86" t="s">
        <v>127</v>
      </c>
      <c r="N47" s="462">
        <v>363350</v>
      </c>
    </row>
    <row r="48" spans="1:14" ht="12.75">
      <c r="A48" s="59" t="s">
        <v>192</v>
      </c>
      <c r="B48" s="99"/>
      <c r="C48" s="99"/>
      <c r="D48" s="99"/>
      <c r="E48" s="99"/>
      <c r="F48" s="99"/>
      <c r="G48" s="99"/>
      <c r="H48" s="99"/>
      <c r="I48" s="99"/>
      <c r="J48" s="99"/>
      <c r="K48" s="99"/>
      <c r="L48" s="99"/>
      <c r="M48" s="99"/>
      <c r="N48" s="473"/>
    </row>
    <row r="49" spans="1:14" ht="12.75">
      <c r="A49" s="87" t="s">
        <v>196</v>
      </c>
      <c r="B49" s="145" t="s">
        <v>193</v>
      </c>
      <c r="C49" s="13"/>
      <c r="D49" s="13"/>
      <c r="E49" s="13" t="s">
        <v>194</v>
      </c>
      <c r="F49" s="13"/>
      <c r="G49" s="49"/>
      <c r="H49" s="13"/>
      <c r="I49" s="145"/>
      <c r="J49" s="145"/>
      <c r="K49" s="13"/>
      <c r="L49" s="13"/>
      <c r="M49" s="89"/>
      <c r="N49" s="305"/>
    </row>
    <row r="50" spans="1:14" ht="12.75">
      <c r="A50" s="254" t="s">
        <v>195</v>
      </c>
      <c r="B50" s="5"/>
      <c r="C50" s="11"/>
      <c r="D50" s="139"/>
      <c r="E50" s="139"/>
      <c r="F50" s="139"/>
      <c r="G50" s="139"/>
      <c r="H50" s="139"/>
      <c r="I50" s="11"/>
      <c r="J50" s="127"/>
      <c r="K50" s="11"/>
      <c r="L50" s="11"/>
      <c r="M50" s="71"/>
      <c r="N50" s="279"/>
    </row>
    <row r="52" ht="12.75">
      <c r="A52" s="603" t="s">
        <v>631</v>
      </c>
    </row>
  </sheetData>
  <hyperlinks>
    <hyperlink ref="F47" location="'Options time series-NSE '!A1" display="Nifty Futures"/>
    <hyperlink ref="L47" location="'Options time series-NSE '!A1" display="Nifty Futures"/>
    <hyperlink ref="M47" location="'Options time series-NSE '!A1" display="Nifty Futures"/>
    <hyperlink ref="E47" location="'Options time series-NSE '!A1" display="Nifty Futures"/>
    <hyperlink ref="F41" location="'Options time series-NSE '!A1" display="Stock Options"/>
    <hyperlink ref="F42:F46" location="'Options time series-NSE '!A1" display="Nifty Futures"/>
    <hyperlink ref="L44:L46" location="'Options time series-NSE '!A1" display="Nifty Futures"/>
    <hyperlink ref="M44:M46" location="'Options time series-NSE '!A1" display="Nifty Futures"/>
    <hyperlink ref="E44:E46" location="'Options time series-NSE '!A1" display="Nifty Futures"/>
    <hyperlink ref="F44:F46" location="'Options time series-NSE '!A1" display="Nifty Futures"/>
    <hyperlink ref="I1" location="Index!A1" display="Index!A1"/>
    <hyperlink ref="A52" location="Index!A1" display="Index!A1"/>
  </hyperlink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47"/>
  <sheetViews>
    <sheetView workbookViewId="0" topLeftCell="A1">
      <selection activeCell="A47" sqref="A47"/>
    </sheetView>
  </sheetViews>
  <sheetFormatPr defaultColWidth="9.140625" defaultRowHeight="12.75"/>
  <cols>
    <col min="1" max="1" width="22.8515625" style="0" customWidth="1"/>
    <col min="2" max="4" width="10.421875" style="0" customWidth="1"/>
    <col min="5" max="5" width="12.140625" style="0" customWidth="1"/>
    <col min="6" max="7" width="10.421875" style="0" customWidth="1"/>
  </cols>
  <sheetData>
    <row r="1" ht="12.75">
      <c r="F1" s="603" t="s">
        <v>631</v>
      </c>
    </row>
    <row r="2" spans="1:14" ht="12.75">
      <c r="A2" s="26" t="s">
        <v>197</v>
      </c>
      <c r="B2" s="2"/>
      <c r="C2" s="2"/>
      <c r="D2" s="2"/>
      <c r="E2" s="2"/>
      <c r="F2" s="2"/>
      <c r="G2" s="2"/>
      <c r="H2" s="2"/>
      <c r="I2" s="2"/>
      <c r="J2" s="2"/>
      <c r="K2" s="2"/>
      <c r="L2" s="2"/>
      <c r="M2" s="17"/>
      <c r="N2" s="2"/>
    </row>
    <row r="3" spans="1:14" ht="12.75">
      <c r="A3" s="4"/>
      <c r="B3" s="30"/>
      <c r="C3" s="30"/>
      <c r="D3" s="30"/>
      <c r="E3" s="30"/>
      <c r="F3" s="30"/>
      <c r="G3" s="2"/>
      <c r="H3" s="2"/>
      <c r="I3" s="2"/>
      <c r="J3" s="2"/>
      <c r="K3" s="2"/>
      <c r="L3" s="2"/>
      <c r="M3" s="17"/>
      <c r="N3" s="2"/>
    </row>
    <row r="4" spans="1:14" ht="12.75">
      <c r="A4" s="99" t="s">
        <v>198</v>
      </c>
      <c r="B4" s="101" t="s">
        <v>199</v>
      </c>
      <c r="C4" s="101" t="s">
        <v>199</v>
      </c>
      <c r="D4" s="101" t="s">
        <v>158</v>
      </c>
      <c r="E4" s="101" t="s">
        <v>200</v>
      </c>
      <c r="F4" s="536" t="s">
        <v>159</v>
      </c>
      <c r="G4" s="300" t="s">
        <v>161</v>
      </c>
      <c r="H4" s="3"/>
      <c r="I4" s="3"/>
      <c r="J4" s="3"/>
      <c r="K4" s="2"/>
      <c r="L4" s="2"/>
      <c r="M4" s="17"/>
      <c r="N4" s="2"/>
    </row>
    <row r="5" spans="1:14" ht="12.75">
      <c r="A5" s="49"/>
      <c r="B5" s="89" t="s">
        <v>163</v>
      </c>
      <c r="C5" s="89" t="s">
        <v>165</v>
      </c>
      <c r="D5" s="89" t="s">
        <v>201</v>
      </c>
      <c r="E5" s="89" t="s">
        <v>171</v>
      </c>
      <c r="F5" s="39" t="s">
        <v>202</v>
      </c>
      <c r="G5" s="301" t="s">
        <v>607</v>
      </c>
      <c r="H5" s="3"/>
      <c r="I5" s="3"/>
      <c r="J5" s="3"/>
      <c r="K5" s="2"/>
      <c r="L5" s="2"/>
      <c r="M5" s="17"/>
      <c r="N5" s="2"/>
    </row>
    <row r="6" spans="1:14" ht="12.75">
      <c r="A6" s="5"/>
      <c r="B6" s="71" t="s">
        <v>176</v>
      </c>
      <c r="C6" s="71"/>
      <c r="D6" s="71"/>
      <c r="E6" s="71" t="s">
        <v>201</v>
      </c>
      <c r="F6" s="71" t="s">
        <v>201</v>
      </c>
      <c r="G6" s="301" t="s">
        <v>14</v>
      </c>
      <c r="H6" s="3"/>
      <c r="I6" s="3"/>
      <c r="J6" s="3"/>
      <c r="K6" s="2"/>
      <c r="L6" s="2"/>
      <c r="M6" s="17"/>
      <c r="N6" s="2"/>
    </row>
    <row r="7" spans="1:14" ht="12.75">
      <c r="A7" s="4" t="s">
        <v>53</v>
      </c>
      <c r="B7" s="71" t="s">
        <v>54</v>
      </c>
      <c r="C7" s="71" t="s">
        <v>55</v>
      </c>
      <c r="D7" s="71" t="s">
        <v>56</v>
      </c>
      <c r="E7" s="71" t="s">
        <v>57</v>
      </c>
      <c r="F7" s="31" t="s">
        <v>203</v>
      </c>
      <c r="G7" s="533" t="s">
        <v>608</v>
      </c>
      <c r="H7" s="3"/>
      <c r="I7" s="3"/>
      <c r="J7" s="3"/>
      <c r="K7" s="2"/>
      <c r="L7" s="2"/>
      <c r="M7" s="17"/>
      <c r="N7" s="2"/>
    </row>
    <row r="8" spans="1:14" s="59" customFormat="1" ht="12.75">
      <c r="A8" s="237" t="s">
        <v>491</v>
      </c>
      <c r="B8" s="89">
        <v>204</v>
      </c>
      <c r="C8" s="89">
        <v>12454</v>
      </c>
      <c r="D8" s="89">
        <v>243797</v>
      </c>
      <c r="E8" s="89">
        <v>1201</v>
      </c>
      <c r="F8" s="396">
        <v>19.58</v>
      </c>
      <c r="G8" s="301">
        <v>2751888</v>
      </c>
      <c r="H8" s="3"/>
      <c r="I8" s="3"/>
      <c r="J8" s="3"/>
      <c r="K8" s="2"/>
      <c r="L8" s="2"/>
      <c r="M8" s="17"/>
      <c r="N8" s="2"/>
    </row>
    <row r="9" spans="1:14" s="59" customFormat="1" ht="12.75">
      <c r="A9" s="120" t="s">
        <v>604</v>
      </c>
      <c r="B9" s="89">
        <v>20</v>
      </c>
      <c r="C9" s="89">
        <v>2218</v>
      </c>
      <c r="D9" s="89">
        <v>45015</v>
      </c>
      <c r="E9" s="89">
        <v>2251</v>
      </c>
      <c r="F9" s="396">
        <v>20.3</v>
      </c>
      <c r="G9" s="301">
        <v>2751888</v>
      </c>
      <c r="H9" s="3"/>
      <c r="I9" s="3"/>
      <c r="J9" s="3"/>
      <c r="K9" s="2"/>
      <c r="L9" s="2"/>
      <c r="M9" s="17"/>
      <c r="N9" s="2"/>
    </row>
    <row r="10" spans="1:14" s="59" customFormat="1" ht="12.75">
      <c r="A10" s="120" t="s">
        <v>593</v>
      </c>
      <c r="B10" s="89">
        <v>21</v>
      </c>
      <c r="C10" s="89">
        <v>2857</v>
      </c>
      <c r="D10" s="89">
        <v>46864</v>
      </c>
      <c r="E10" s="89">
        <v>2232</v>
      </c>
      <c r="F10" s="396">
        <v>16.4</v>
      </c>
      <c r="G10" s="301">
        <v>2668916</v>
      </c>
      <c r="H10" s="3"/>
      <c r="I10" s="3"/>
      <c r="J10" s="3"/>
      <c r="K10" s="2"/>
      <c r="L10" s="2"/>
      <c r="M10" s="17"/>
      <c r="N10" s="2"/>
    </row>
    <row r="11" spans="1:14" s="59" customFormat="1" ht="12.75">
      <c r="A11" s="120" t="s">
        <v>590</v>
      </c>
      <c r="B11" s="89">
        <v>18</v>
      </c>
      <c r="C11" s="89">
        <v>1093</v>
      </c>
      <c r="D11" s="89">
        <v>23143</v>
      </c>
      <c r="E11" s="89">
        <v>1286</v>
      </c>
      <c r="F11" s="396">
        <v>21.2</v>
      </c>
      <c r="G11" s="301">
        <v>2442569</v>
      </c>
      <c r="H11" s="3"/>
      <c r="I11" s="3"/>
      <c r="J11" s="3"/>
      <c r="K11" s="2"/>
      <c r="L11" s="2"/>
      <c r="M11" s="17"/>
      <c r="N11" s="2"/>
    </row>
    <row r="12" spans="1:14" ht="12.75">
      <c r="A12" s="120" t="s">
        <v>606</v>
      </c>
      <c r="B12" s="89">
        <v>20</v>
      </c>
      <c r="C12" s="89">
        <v>922</v>
      </c>
      <c r="D12" s="89">
        <v>19966</v>
      </c>
      <c r="E12" s="89">
        <v>1109</v>
      </c>
      <c r="F12" s="396">
        <v>21.7</v>
      </c>
      <c r="G12" s="364">
        <v>2329604</v>
      </c>
      <c r="H12" s="43"/>
      <c r="I12" s="3"/>
      <c r="J12" s="3"/>
      <c r="K12" s="2"/>
      <c r="L12" s="2"/>
      <c r="M12" s="17"/>
      <c r="N12" s="2"/>
    </row>
    <row r="13" spans="1:14" s="69" customFormat="1" ht="12.75">
      <c r="A13" s="120" t="s">
        <v>576</v>
      </c>
      <c r="B13" s="89">
        <v>21</v>
      </c>
      <c r="C13" s="89">
        <v>783</v>
      </c>
      <c r="D13" s="89">
        <v>19779</v>
      </c>
      <c r="E13" s="89">
        <v>783</v>
      </c>
      <c r="F13" s="396">
        <v>25.3</v>
      </c>
      <c r="G13" s="364">
        <v>2254266</v>
      </c>
      <c r="H13" s="43"/>
      <c r="I13" s="43"/>
      <c r="J13" s="43"/>
      <c r="K13" s="21"/>
      <c r="L13" s="21"/>
      <c r="M13" s="92"/>
      <c r="N13" s="21"/>
    </row>
    <row r="14" spans="1:14" s="69" customFormat="1" ht="12.75">
      <c r="A14" s="120" t="s">
        <v>567</v>
      </c>
      <c r="B14" s="89">
        <v>20</v>
      </c>
      <c r="C14" s="89">
        <v>594</v>
      </c>
      <c r="D14" s="89">
        <v>11502</v>
      </c>
      <c r="E14" s="89">
        <v>605</v>
      </c>
      <c r="F14" s="396">
        <v>19.4</v>
      </c>
      <c r="G14" s="364">
        <v>2225595</v>
      </c>
      <c r="H14" s="43"/>
      <c r="I14" s="43"/>
      <c r="J14" s="43"/>
      <c r="K14" s="21"/>
      <c r="L14" s="21"/>
      <c r="M14" s="92"/>
      <c r="N14" s="21"/>
    </row>
    <row r="15" spans="1:14" ht="12.75">
      <c r="A15" s="239" t="s">
        <v>553</v>
      </c>
      <c r="B15" s="89">
        <v>23</v>
      </c>
      <c r="C15" s="89">
        <v>815</v>
      </c>
      <c r="D15" s="89">
        <v>18745</v>
      </c>
      <c r="E15" s="89">
        <v>815</v>
      </c>
      <c r="F15" s="396">
        <v>23</v>
      </c>
      <c r="G15" s="364">
        <v>2186727</v>
      </c>
      <c r="H15" s="3"/>
      <c r="I15" s="3"/>
      <c r="J15" s="3"/>
      <c r="K15" s="2"/>
      <c r="L15" s="2"/>
      <c r="M15" s="17"/>
      <c r="N15" s="2"/>
    </row>
    <row r="16" spans="1:14" ht="12.75">
      <c r="A16" s="239" t="s">
        <v>552</v>
      </c>
      <c r="B16" s="89">
        <v>21</v>
      </c>
      <c r="C16" s="89">
        <v>956</v>
      </c>
      <c r="D16" s="89">
        <v>18233</v>
      </c>
      <c r="E16" s="89">
        <v>868</v>
      </c>
      <c r="F16" s="396">
        <v>19.07</v>
      </c>
      <c r="G16" s="364">
        <v>2194961</v>
      </c>
      <c r="H16" s="3"/>
      <c r="I16" s="3"/>
      <c r="J16" s="3"/>
      <c r="K16" s="2"/>
      <c r="L16" s="2"/>
      <c r="M16" s="17"/>
      <c r="N16" s="2"/>
    </row>
    <row r="17" spans="1:14" s="59" customFormat="1" ht="12.75">
      <c r="A17" s="239" t="s">
        <v>509</v>
      </c>
      <c r="B17" s="75">
        <v>20</v>
      </c>
      <c r="C17" s="75">
        <v>1200</v>
      </c>
      <c r="D17" s="75">
        <v>20656</v>
      </c>
      <c r="E17" s="75">
        <v>1033</v>
      </c>
      <c r="F17" s="396">
        <v>17.21</v>
      </c>
      <c r="G17" s="364">
        <v>2192183</v>
      </c>
      <c r="H17" s="3"/>
      <c r="I17" s="3"/>
      <c r="J17" s="3"/>
      <c r="K17" s="2"/>
      <c r="L17" s="2"/>
      <c r="M17" s="17"/>
      <c r="N17" s="2"/>
    </row>
    <row r="18" spans="1:14" s="59" customFormat="1" ht="12.75">
      <c r="A18" s="120" t="s">
        <v>505</v>
      </c>
      <c r="B18" s="75">
        <v>20</v>
      </c>
      <c r="C18" s="75">
        <v>1016</v>
      </c>
      <c r="D18" s="75">
        <v>19893</v>
      </c>
      <c r="E18" s="75">
        <v>995</v>
      </c>
      <c r="F18" s="396">
        <v>19.58</v>
      </c>
      <c r="G18" s="364">
        <v>2168651</v>
      </c>
      <c r="H18" s="3"/>
      <c r="I18" s="3"/>
      <c r="J18" s="3"/>
      <c r="K18" s="2"/>
      <c r="L18" s="2"/>
      <c r="M18" s="17"/>
      <c r="N18" s="2"/>
    </row>
    <row r="19" spans="1:14" s="59" customFormat="1" ht="12.75">
      <c r="A19" s="88" t="s">
        <v>498</v>
      </c>
      <c r="B19" s="85">
        <v>251</v>
      </c>
      <c r="C19" s="85">
        <v>16179</v>
      </c>
      <c r="D19" s="85">
        <v>282317</v>
      </c>
      <c r="E19" s="85">
        <v>1228</v>
      </c>
      <c r="F19" s="476">
        <v>17.45</v>
      </c>
      <c r="G19" s="534">
        <v>2123346</v>
      </c>
      <c r="H19" s="3"/>
      <c r="I19" s="3"/>
      <c r="J19" s="3"/>
      <c r="K19" s="2"/>
      <c r="L19" s="2"/>
      <c r="M19" s="17"/>
      <c r="N19" s="2"/>
    </row>
    <row r="20" spans="1:14" s="77" customFormat="1" ht="12.75">
      <c r="A20" s="76" t="s">
        <v>499</v>
      </c>
      <c r="B20" s="89">
        <v>18</v>
      </c>
      <c r="C20" s="89">
        <v>905</v>
      </c>
      <c r="D20" s="89">
        <v>15362</v>
      </c>
      <c r="E20" s="89">
        <v>853</v>
      </c>
      <c r="F20" s="90">
        <v>16.97</v>
      </c>
      <c r="G20" s="301"/>
      <c r="H20" s="43"/>
      <c r="I20" s="43"/>
      <c r="J20" s="43"/>
      <c r="K20" s="21"/>
      <c r="L20" s="21"/>
      <c r="M20" s="92"/>
      <c r="N20" s="21"/>
    </row>
    <row r="21" spans="1:14" ht="12.75">
      <c r="A21" s="91" t="s">
        <v>204</v>
      </c>
      <c r="B21" s="75">
        <v>21</v>
      </c>
      <c r="C21" s="75">
        <v>1497</v>
      </c>
      <c r="D21" s="75">
        <v>24044</v>
      </c>
      <c r="E21" s="75">
        <v>1145</v>
      </c>
      <c r="F21" s="90">
        <v>16.06</v>
      </c>
      <c r="G21" s="364"/>
      <c r="H21" s="3"/>
      <c r="I21" s="3"/>
      <c r="J21" s="3"/>
      <c r="K21" s="2"/>
      <c r="L21" s="2"/>
      <c r="M21" s="17"/>
      <c r="N21" s="2"/>
    </row>
    <row r="22" spans="1:14" ht="12.75">
      <c r="A22" s="76" t="s">
        <v>87</v>
      </c>
      <c r="B22" s="89">
        <v>23</v>
      </c>
      <c r="C22" s="89">
        <v>2359</v>
      </c>
      <c r="D22" s="89">
        <v>42724</v>
      </c>
      <c r="E22" s="89">
        <v>1858</v>
      </c>
      <c r="F22" s="90">
        <v>18.11</v>
      </c>
      <c r="G22" s="301"/>
      <c r="H22" s="3"/>
      <c r="I22" s="3"/>
      <c r="J22" s="3"/>
      <c r="K22" s="2"/>
      <c r="L22" s="2"/>
      <c r="M22" s="17"/>
      <c r="N22" s="2"/>
    </row>
    <row r="23" spans="1:14" s="59" customFormat="1" ht="12.75">
      <c r="A23" s="76" t="s">
        <v>88</v>
      </c>
      <c r="B23" s="89">
        <v>19</v>
      </c>
      <c r="C23" s="89">
        <v>1585</v>
      </c>
      <c r="D23" s="89">
        <v>32865</v>
      </c>
      <c r="E23" s="89">
        <v>1730</v>
      </c>
      <c r="F23" s="90">
        <v>20.74</v>
      </c>
      <c r="G23" s="301"/>
      <c r="H23" s="3"/>
      <c r="I23" s="3"/>
      <c r="J23" s="3"/>
      <c r="K23" s="2"/>
      <c r="L23" s="2"/>
      <c r="M23" s="17"/>
      <c r="N23" s="2"/>
    </row>
    <row r="24" spans="1:14" s="59" customFormat="1" ht="12.75">
      <c r="A24" s="76" t="s">
        <v>89</v>
      </c>
      <c r="B24" s="89">
        <v>22</v>
      </c>
      <c r="C24" s="89">
        <v>1083</v>
      </c>
      <c r="D24" s="89">
        <v>17704</v>
      </c>
      <c r="E24" s="89">
        <v>843</v>
      </c>
      <c r="F24" s="90">
        <v>16.35</v>
      </c>
      <c r="G24" s="301"/>
      <c r="H24" s="93"/>
      <c r="I24" s="3"/>
      <c r="J24" s="3"/>
      <c r="K24" s="2"/>
      <c r="L24" s="2"/>
      <c r="M24" s="17"/>
      <c r="N24" s="2"/>
    </row>
    <row r="25" spans="1:14" s="59" customFormat="1" ht="12.75">
      <c r="A25" s="76" t="s">
        <v>90</v>
      </c>
      <c r="B25" s="89">
        <v>20</v>
      </c>
      <c r="C25" s="89">
        <v>1411</v>
      </c>
      <c r="D25" s="89">
        <v>25493</v>
      </c>
      <c r="E25" s="89">
        <v>1159</v>
      </c>
      <c r="F25" s="90">
        <v>18.07</v>
      </c>
      <c r="G25" s="301"/>
      <c r="H25" s="3"/>
      <c r="I25" s="3"/>
      <c r="J25" s="3"/>
      <c r="K25" s="2"/>
      <c r="L25" s="2"/>
      <c r="M25" s="17"/>
      <c r="N25" s="2"/>
    </row>
    <row r="26" spans="1:14" ht="12.75">
      <c r="A26" s="76" t="s">
        <v>91</v>
      </c>
      <c r="B26" s="89">
        <v>20</v>
      </c>
      <c r="C26" s="89">
        <v>934</v>
      </c>
      <c r="D26" s="89">
        <v>16902</v>
      </c>
      <c r="E26" s="89">
        <v>845</v>
      </c>
      <c r="F26" s="90">
        <v>18.01</v>
      </c>
      <c r="G26" s="301"/>
      <c r="K26" s="1"/>
      <c r="L26" s="2"/>
      <c r="M26" s="17"/>
      <c r="N26" s="2"/>
    </row>
    <row r="27" spans="1:14" ht="12.75">
      <c r="A27" s="54" t="s">
        <v>92</v>
      </c>
      <c r="B27" s="145">
        <v>22</v>
      </c>
      <c r="C27" s="145">
        <v>1230</v>
      </c>
      <c r="D27" s="145">
        <v>21431</v>
      </c>
      <c r="E27" s="145">
        <v>1021</v>
      </c>
      <c r="F27" s="145">
        <v>17.42</v>
      </c>
      <c r="G27" s="291"/>
      <c r="H27" s="3"/>
      <c r="I27" s="3"/>
      <c r="J27" s="3"/>
      <c r="K27" s="2"/>
      <c r="L27" s="2"/>
      <c r="M27" s="17"/>
      <c r="N27" s="2"/>
    </row>
    <row r="28" spans="1:14" ht="12.75">
      <c r="A28" s="76" t="s">
        <v>93</v>
      </c>
      <c r="B28" s="89">
        <v>22</v>
      </c>
      <c r="C28" s="89">
        <v>2089</v>
      </c>
      <c r="D28" s="89">
        <v>33815</v>
      </c>
      <c r="E28" s="89">
        <v>1537</v>
      </c>
      <c r="F28" s="90">
        <v>16.18</v>
      </c>
      <c r="G28" s="301"/>
      <c r="H28" s="3"/>
      <c r="I28" s="3"/>
      <c r="J28" s="3"/>
      <c r="K28" s="2"/>
      <c r="L28" s="2"/>
      <c r="M28" s="17"/>
      <c r="N28" s="2"/>
    </row>
    <row r="29" spans="1:14" ht="12.75">
      <c r="A29" s="76" t="s">
        <v>94</v>
      </c>
      <c r="B29" s="89">
        <v>21</v>
      </c>
      <c r="C29" s="89">
        <v>1065</v>
      </c>
      <c r="D29" s="89">
        <v>17335</v>
      </c>
      <c r="E29" s="89">
        <v>826</v>
      </c>
      <c r="F29" s="90">
        <v>16.28</v>
      </c>
      <c r="G29" s="301"/>
      <c r="H29" s="3"/>
      <c r="I29" s="3"/>
      <c r="J29" s="3"/>
      <c r="K29" s="2"/>
      <c r="L29" s="2"/>
      <c r="M29" s="17"/>
      <c r="N29" s="2"/>
    </row>
    <row r="30" spans="1:14" ht="12.75">
      <c r="A30" s="82" t="s">
        <v>95</v>
      </c>
      <c r="B30" s="89">
        <v>21</v>
      </c>
      <c r="C30" s="89">
        <v>1093</v>
      </c>
      <c r="D30" s="89">
        <v>17484</v>
      </c>
      <c r="E30" s="89">
        <v>833</v>
      </c>
      <c r="F30" s="90">
        <v>16</v>
      </c>
      <c r="G30" s="301"/>
      <c r="H30" s="3"/>
      <c r="I30" s="3"/>
      <c r="J30" s="3"/>
      <c r="K30" s="2"/>
      <c r="L30" s="2"/>
      <c r="M30" s="17"/>
      <c r="N30" s="2"/>
    </row>
    <row r="31" spans="1:14" ht="12.75">
      <c r="A31" s="76" t="s">
        <v>96</v>
      </c>
      <c r="B31" s="89">
        <v>20</v>
      </c>
      <c r="C31" s="89">
        <v>928</v>
      </c>
      <c r="D31" s="89">
        <v>17159</v>
      </c>
      <c r="E31" s="89">
        <v>903</v>
      </c>
      <c r="F31" s="90">
        <v>18.49</v>
      </c>
      <c r="G31" s="301"/>
      <c r="H31" s="3"/>
      <c r="I31" s="3"/>
      <c r="J31" s="3"/>
      <c r="K31" s="2"/>
      <c r="L31" s="2"/>
      <c r="M31" s="17"/>
      <c r="N31" s="2"/>
    </row>
    <row r="32" spans="1:14" s="59" customFormat="1" ht="12.75">
      <c r="A32" s="91" t="s">
        <v>44</v>
      </c>
      <c r="B32" s="89">
        <v>249</v>
      </c>
      <c r="C32" s="89">
        <v>19575</v>
      </c>
      <c r="D32" s="89">
        <v>219107</v>
      </c>
      <c r="E32" s="89">
        <v>894</v>
      </c>
      <c r="F32" s="90">
        <v>11.19</v>
      </c>
      <c r="G32" s="535">
        <v>1784801</v>
      </c>
      <c r="H32" s="3"/>
      <c r="I32" s="3"/>
      <c r="J32" s="3"/>
      <c r="K32" s="2"/>
      <c r="L32" s="2"/>
      <c r="M32" s="17"/>
      <c r="N32" s="2"/>
    </row>
    <row r="33" spans="1:14" s="59" customFormat="1" ht="12.75">
      <c r="A33" s="91" t="s">
        <v>45</v>
      </c>
      <c r="B33" s="75">
        <v>251</v>
      </c>
      <c r="C33" s="75">
        <v>61891</v>
      </c>
      <c r="D33" s="75">
        <v>475524</v>
      </c>
      <c r="E33" s="75">
        <v>1755</v>
      </c>
      <c r="F33" s="90">
        <v>7.68</v>
      </c>
      <c r="G33" s="535">
        <v>1567574</v>
      </c>
      <c r="H33" s="3"/>
      <c r="I33" s="3"/>
      <c r="J33" s="3"/>
      <c r="K33" s="2"/>
      <c r="L33" s="2"/>
      <c r="M33" s="17"/>
      <c r="N33" s="2"/>
    </row>
    <row r="34" spans="1:14" s="59" customFormat="1" ht="12.75">
      <c r="A34" s="76" t="s">
        <v>46</v>
      </c>
      <c r="B34" s="74">
        <v>253</v>
      </c>
      <c r="C34" s="89">
        <v>124308</v>
      </c>
      <c r="D34" s="89">
        <v>887294</v>
      </c>
      <c r="E34" s="89">
        <v>3039</v>
      </c>
      <c r="F34" s="90">
        <v>7.14</v>
      </c>
      <c r="G34" s="535">
        <v>1461734</v>
      </c>
      <c r="H34" s="3"/>
      <c r="I34" s="3"/>
      <c r="J34" s="3"/>
      <c r="K34" s="2"/>
      <c r="L34" s="2"/>
      <c r="M34" s="17"/>
      <c r="N34" s="2"/>
    </row>
    <row r="35" spans="1:14" s="59" customFormat="1" ht="12.75">
      <c r="A35" s="145" t="s">
        <v>47</v>
      </c>
      <c r="B35" s="41">
        <v>254</v>
      </c>
      <c r="C35" s="384">
        <v>189523</v>
      </c>
      <c r="D35" s="41">
        <v>1316096</v>
      </c>
      <c r="E35" s="41">
        <v>4477</v>
      </c>
      <c r="F35" s="396">
        <v>6.94</v>
      </c>
      <c r="G35" s="535">
        <v>1215864</v>
      </c>
      <c r="H35" s="3"/>
      <c r="I35" s="3"/>
      <c r="J35" s="3"/>
      <c r="K35" s="2"/>
      <c r="L35" s="2"/>
      <c r="M35" s="17"/>
      <c r="N35" s="2"/>
    </row>
    <row r="36" spans="1:14" s="59" customFormat="1" ht="12.75">
      <c r="A36" s="126" t="s">
        <v>48</v>
      </c>
      <c r="B36" s="75">
        <v>251</v>
      </c>
      <c r="C36" s="384">
        <v>167778</v>
      </c>
      <c r="D36" s="41">
        <v>1068701</v>
      </c>
      <c r="E36" s="41">
        <v>3598</v>
      </c>
      <c r="F36" s="396">
        <v>6.37</v>
      </c>
      <c r="G36" s="311">
        <v>696919</v>
      </c>
      <c r="H36" s="3"/>
      <c r="I36" s="3"/>
      <c r="J36" s="3"/>
      <c r="K36" s="2"/>
      <c r="L36" s="2"/>
      <c r="M36" s="17"/>
      <c r="N36" s="2"/>
    </row>
    <row r="37" spans="1:14" s="59" customFormat="1" ht="12.75">
      <c r="A37" s="145" t="s">
        <v>49</v>
      </c>
      <c r="B37" s="74">
        <v>247</v>
      </c>
      <c r="C37" s="13">
        <v>144851</v>
      </c>
      <c r="D37" s="13">
        <v>947191</v>
      </c>
      <c r="E37" s="13">
        <v>3278</v>
      </c>
      <c r="F37" s="259">
        <v>6.54</v>
      </c>
      <c r="G37" s="311">
        <v>526681</v>
      </c>
      <c r="H37" s="3"/>
      <c r="I37" s="3"/>
      <c r="J37" s="3"/>
      <c r="K37" s="2"/>
      <c r="L37" s="2"/>
      <c r="M37" s="17"/>
      <c r="N37" s="2"/>
    </row>
    <row r="38" spans="1:14" s="59" customFormat="1" ht="12.75">
      <c r="A38" s="145" t="s">
        <v>108</v>
      </c>
      <c r="B38" s="74">
        <v>251</v>
      </c>
      <c r="C38" s="13">
        <v>64470</v>
      </c>
      <c r="D38" s="13">
        <v>428582</v>
      </c>
      <c r="E38" s="13">
        <v>1483</v>
      </c>
      <c r="F38" s="259">
        <v>6.65</v>
      </c>
      <c r="G38" s="311">
        <v>459925</v>
      </c>
      <c r="H38" s="19"/>
      <c r="I38" s="19"/>
      <c r="J38" s="19"/>
      <c r="K38" s="19"/>
      <c r="L38" s="19"/>
      <c r="M38" s="17"/>
      <c r="N38" s="3"/>
    </row>
    <row r="39" spans="1:14" s="59" customFormat="1" ht="12.75">
      <c r="A39" s="145" t="s">
        <v>10</v>
      </c>
      <c r="B39" s="74">
        <v>254</v>
      </c>
      <c r="C39" s="13">
        <v>46987</v>
      </c>
      <c r="D39" s="13">
        <v>304216</v>
      </c>
      <c r="E39" s="13">
        <v>1035</v>
      </c>
      <c r="F39" s="259">
        <v>6.47</v>
      </c>
      <c r="G39" s="311">
        <v>345064</v>
      </c>
      <c r="H39" s="9"/>
      <c r="I39" s="9"/>
      <c r="J39" s="9"/>
      <c r="K39" s="9"/>
      <c r="L39" s="9"/>
      <c r="M39" s="17"/>
      <c r="N39" s="2"/>
    </row>
    <row r="40" spans="1:14" s="59" customFormat="1" ht="12.75">
      <c r="A40" s="145" t="s">
        <v>109</v>
      </c>
      <c r="B40" s="74">
        <v>251</v>
      </c>
      <c r="C40" s="13">
        <v>16092</v>
      </c>
      <c r="D40" s="13">
        <v>105469</v>
      </c>
      <c r="E40" s="13">
        <v>365</v>
      </c>
      <c r="F40" s="259">
        <v>6.55</v>
      </c>
      <c r="G40" s="311">
        <v>257569</v>
      </c>
      <c r="H40" s="9"/>
      <c r="I40" s="9"/>
      <c r="J40" s="9"/>
      <c r="K40" s="9"/>
      <c r="L40" s="9"/>
      <c r="M40" s="17"/>
      <c r="N40" s="2"/>
    </row>
    <row r="41" spans="1:14" s="59" customFormat="1" ht="12.75">
      <c r="A41" s="145" t="s">
        <v>110</v>
      </c>
      <c r="B41" s="74">
        <v>244</v>
      </c>
      <c r="C41" s="13">
        <v>16821</v>
      </c>
      <c r="D41" s="13">
        <v>111263</v>
      </c>
      <c r="E41" s="13">
        <v>385</v>
      </c>
      <c r="F41" s="259">
        <v>6.61</v>
      </c>
      <c r="G41" s="311">
        <v>169166</v>
      </c>
      <c r="H41" s="9"/>
      <c r="I41" s="9"/>
      <c r="J41" s="9"/>
      <c r="K41" s="9"/>
      <c r="L41" s="9"/>
      <c r="M41" s="17"/>
      <c r="N41" s="2"/>
    </row>
    <row r="42" spans="1:14" s="59" customFormat="1" ht="12.75">
      <c r="A42" s="145" t="s">
        <v>111</v>
      </c>
      <c r="B42" s="74">
        <v>250</v>
      </c>
      <c r="C42" s="13">
        <v>7804</v>
      </c>
      <c r="D42" s="13">
        <v>42278</v>
      </c>
      <c r="E42" s="13">
        <v>145</v>
      </c>
      <c r="F42" s="259">
        <v>5.42</v>
      </c>
      <c r="G42" s="311">
        <v>161665</v>
      </c>
      <c r="H42" s="9"/>
      <c r="I42" s="9"/>
      <c r="J42" s="9"/>
      <c r="K42" s="9"/>
      <c r="L42" s="9"/>
      <c r="M42" s="17"/>
      <c r="N42" s="2"/>
    </row>
    <row r="43" spans="1:14" s="59" customFormat="1" ht="12.75">
      <c r="A43" s="145" t="s">
        <v>112</v>
      </c>
      <c r="B43" s="74">
        <v>246</v>
      </c>
      <c r="C43" s="13">
        <v>2991</v>
      </c>
      <c r="D43" s="13">
        <v>11868</v>
      </c>
      <c r="E43" s="13">
        <v>41</v>
      </c>
      <c r="F43" s="259">
        <v>3.97</v>
      </c>
      <c r="G43" s="311">
        <v>157983</v>
      </c>
      <c r="H43" s="9"/>
      <c r="I43" s="9"/>
      <c r="J43" s="9"/>
      <c r="K43" s="9"/>
      <c r="L43" s="9"/>
      <c r="M43" s="17"/>
      <c r="N43" s="2"/>
    </row>
    <row r="44" spans="1:14" s="59" customFormat="1" ht="12.75">
      <c r="A44" s="46" t="s">
        <v>205</v>
      </c>
      <c r="B44" s="450">
        <v>193.74285714285713</v>
      </c>
      <c r="C44" s="449">
        <v>1021</v>
      </c>
      <c r="D44" s="449">
        <v>6781</v>
      </c>
      <c r="E44" s="449">
        <v>35</v>
      </c>
      <c r="F44" s="532">
        <v>6.64</v>
      </c>
      <c r="G44" s="310">
        <v>158181</v>
      </c>
      <c r="H44" s="9"/>
      <c r="I44" s="9"/>
      <c r="J44" s="9"/>
      <c r="K44" s="9"/>
      <c r="L44" s="9"/>
      <c r="M44" s="17"/>
      <c r="N44" s="2"/>
    </row>
    <row r="45" spans="1:8" s="59" customFormat="1" ht="12.75">
      <c r="A45" s="98" t="s">
        <v>206</v>
      </c>
      <c r="B45" s="11"/>
      <c r="C45" s="11"/>
      <c r="D45" s="11"/>
      <c r="E45" s="11"/>
      <c r="F45" s="11"/>
      <c r="G45" s="537"/>
      <c r="H45" s="2"/>
    </row>
    <row r="46" spans="1:8" ht="12.75">
      <c r="A46" s="2"/>
      <c r="B46" s="2"/>
      <c r="C46" s="2"/>
      <c r="D46" s="2"/>
      <c r="E46" s="2"/>
      <c r="F46" s="2"/>
      <c r="G46" s="17"/>
      <c r="H46" s="2"/>
    </row>
    <row r="47" spans="1:14" ht="12.75">
      <c r="A47" s="603" t="s">
        <v>631</v>
      </c>
      <c r="B47" s="13"/>
      <c r="C47" s="13"/>
      <c r="D47" s="13"/>
      <c r="E47" s="13"/>
      <c r="F47" s="13"/>
      <c r="G47" s="2"/>
      <c r="H47" s="2"/>
      <c r="I47" s="2"/>
      <c r="J47" s="2"/>
      <c r="K47" s="2"/>
      <c r="L47" s="2"/>
      <c r="M47" s="17"/>
      <c r="N47" s="2"/>
    </row>
  </sheetData>
  <hyperlinks>
    <hyperlink ref="F41" location="'Options time series-NSE '!A1" display="Nifty Options"/>
    <hyperlink ref="F39" location="'Options time series-NSE '!A1" display="Stock Futures"/>
    <hyperlink ref="F43" location="'Options time series-NSE '!A1" display="Nifty Futures"/>
    <hyperlink ref="F37" location="'Options time series-NSE '!A1" display="Stock Options"/>
    <hyperlink ref="F1" location="Index!A1" display="Index!A1"/>
    <hyperlink ref="A47" location="Index!A1" display="Index!A1"/>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EPWRF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S L SHETTY</dc:creator>
  <cp:keywords/>
  <dc:description/>
  <cp:lastModifiedBy>Dr. S. L. Shetty</cp:lastModifiedBy>
  <cp:lastPrinted>2008-05-08T09:45:49Z</cp:lastPrinted>
  <dcterms:created xsi:type="dcterms:W3CDTF">2007-09-24T07:00:23Z</dcterms:created>
  <dcterms:modified xsi:type="dcterms:W3CDTF">2009-03-16T07:41:54Z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