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Table-3a" sheetId="1" r:id="rId1"/>
    <sheet name="Table-3b" sheetId="2" r:id="rId2"/>
  </sheets>
  <definedNames/>
  <calcPr fullCalcOnLoad="1"/>
</workbook>
</file>

<file path=xl/sharedStrings.xml><?xml version="1.0" encoding="utf-8"?>
<sst xmlns="http://schemas.openxmlformats.org/spreadsheetml/2006/main" count="378" uniqueCount="190">
  <si>
    <t>(Mn tonnes)</t>
  </si>
  <si>
    <t>Crop</t>
  </si>
  <si>
    <t>Season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</si>
  <si>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</si>
  <si>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</si>
  <si>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</si>
  <si>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</si>
  <si>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</si>
  <si>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</si>
  <si>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</si>
  <si>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</si>
  <si>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Final</t>
  </si>
  <si>
    <t xml:space="preserve">Estimates </t>
  </si>
  <si>
    <t>Estimates</t>
  </si>
  <si>
    <t>Rice</t>
  </si>
  <si>
    <t>Kharif</t>
  </si>
  <si>
    <t>Rabi</t>
  </si>
  <si>
    <t>Total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</si>
  <si>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</si>
  <si>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</si>
  <si>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</si>
  <si>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</si>
  <si>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</si>
  <si>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</si>
  <si>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</si>
  <si>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</si>
  <si>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</si>
  <si>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</si>
  <si>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>Other Kharif Pulses</t>
  </si>
  <si>
    <t>Gram</t>
  </si>
  <si>
    <t>Other Rabi Pulses</t>
  </si>
  <si>
    <t>Total Pulses</t>
  </si>
  <si>
    <t>Total Foodgrains</t>
  </si>
  <si>
    <t>Commercial Crops</t>
  </si>
  <si>
    <t>(lakh tonnes)</t>
  </si>
  <si>
    <t>Groundnut</t>
  </si>
  <si>
    <t>Castorseed</t>
  </si>
  <si>
    <t>Sesamum</t>
  </si>
  <si>
    <t>Nigerseed</t>
  </si>
  <si>
    <t xml:space="preserve">Rapeseed &amp; Mustard    </t>
  </si>
  <si>
    <t>Linseed</t>
  </si>
  <si>
    <t>Safflower</t>
  </si>
  <si>
    <t>Sunflower</t>
  </si>
  <si>
    <t>Soyabean</t>
  </si>
  <si>
    <t>Total Nine Oilseeds</t>
  </si>
  <si>
    <t>Cotton #</t>
  </si>
  <si>
    <t>Jute ##</t>
  </si>
  <si>
    <t>Mesta ##</t>
  </si>
  <si>
    <t>Jute &amp; Mesta ##</t>
  </si>
  <si>
    <t>Sugarcane (Cane)</t>
  </si>
  <si>
    <t>#  Lakh bales of 170 kgs. each.</t>
  </si>
  <si>
    <t>##  Lakh bales of 180 kgs. each</t>
  </si>
  <si>
    <t xml:space="preserve">Note: i.  Figures within brackets represent growth over the corresponding period of the previous year. </t>
  </si>
  <si>
    <t>Source:www.agricrop.nic.in dated 19.09.2005</t>
  </si>
  <si>
    <t>Table 3(b): Trends in Production of Principal Crops</t>
  </si>
  <si>
    <t>(Million tonnes)</t>
  </si>
  <si>
    <t>Fiscal Year So Far</t>
  </si>
  <si>
    <t>Item</t>
  </si>
  <si>
    <t>2001-01</t>
  </si>
  <si>
    <t>1999-00</t>
  </si>
  <si>
    <t>1998-99</t>
  </si>
  <si>
    <t>1996-97</t>
  </si>
  <si>
    <t>1995-96</t>
  </si>
  <si>
    <t>Procurement</t>
  </si>
  <si>
    <t>Marketing Year</t>
  </si>
  <si>
    <t xml:space="preserve">    Rice (Oct-Sep)</t>
  </si>
  <si>
    <t>27.66(12.1)</t>
  </si>
  <si>
    <t>24.68(8.1)</t>
  </si>
  <si>
    <t>22.83(39.1)</t>
  </si>
  <si>
    <t>16.41(-22.9)</t>
  </si>
  <si>
    <t>21.28(8.7)</t>
  </si>
  <si>
    <t>19.59(13.3)</t>
  </si>
  <si>
    <t>17.28(49.5)</t>
  </si>
  <si>
    <t>11.56(-20.4)</t>
  </si>
  <si>
    <t>14.52(22.4)</t>
  </si>
  <si>
    <t>11.86(19.7)</t>
  </si>
  <si>
    <t>9.91(-24.5)</t>
  </si>
  <si>
    <t xml:space="preserve">   Wheat (Apr-Mar)</t>
  </si>
  <si>
    <t>14.79(-12.0)</t>
  </si>
  <si>
    <t>16.80(6.3)</t>
  </si>
  <si>
    <t>15.80(-17.1)</t>
  </si>
  <si>
    <t>19.06(-7.8)</t>
  </si>
  <si>
    <t>20.63(26.1)</t>
  </si>
  <si>
    <t>16.36(15.7)</t>
  </si>
  <si>
    <t>14.14(11.8)</t>
  </si>
  <si>
    <t>12.65(36.0)</t>
  </si>
  <si>
    <t>9.30(14.0)</t>
  </si>
  <si>
    <t>8.16(-33.8)</t>
  </si>
  <si>
    <t>12.33(3.9)</t>
  </si>
  <si>
    <t xml:space="preserve"> Total</t>
  </si>
  <si>
    <t>41.48(7.4)</t>
  </si>
  <si>
    <t>38.63(8.9)</t>
  </si>
  <si>
    <t>35.47(-15.5)</t>
  </si>
  <si>
    <t>41.91(16.6)</t>
  </si>
  <si>
    <t>35.95(14.3)</t>
  </si>
  <si>
    <t>31.43(29.8)</t>
  </si>
  <si>
    <t>24.22(1.7)</t>
  </si>
  <si>
    <t>23.82(18.9)</t>
  </si>
  <si>
    <t>20.02(-9.9)</t>
  </si>
  <si>
    <t>22.24(-11.0)</t>
  </si>
  <si>
    <t>Offtake</t>
  </si>
  <si>
    <t>Financial Year</t>
  </si>
  <si>
    <t xml:space="preserve">   Rice</t>
  </si>
  <si>
    <t>25.06(0.1)</t>
  </si>
  <si>
    <t>25.04(7.9)</t>
  </si>
  <si>
    <t>23.20(-7.3)</t>
  </si>
  <si>
    <t>25.04(1.6)</t>
  </si>
  <si>
    <t>24.64(60.6)</t>
  </si>
  <si>
    <t>15.32(47.0)</t>
  </si>
  <si>
    <t>10.42(-16.1)</t>
  </si>
  <si>
    <t>12.42(5.0)</t>
  </si>
  <si>
    <t>11.83(5.6)</t>
  </si>
  <si>
    <t>11.20(-9.0)</t>
  </si>
  <si>
    <t>12.31(5.8)</t>
  </si>
  <si>
    <t>11.63(36.0)</t>
  </si>
  <si>
    <t xml:space="preserve">   Wheat</t>
  </si>
  <si>
    <t>11.71(0.0)</t>
  </si>
  <si>
    <t>17.16(-6.1)</t>
  </si>
  <si>
    <t>18.27(-24.8)</t>
  </si>
  <si>
    <t>24.29(-2.8)</t>
  </si>
  <si>
    <t>24.99(56.4)</t>
  </si>
  <si>
    <t>15.98(105.1)</t>
  </si>
  <si>
    <t>7.79(-26.7)</t>
  </si>
  <si>
    <t>10.63(19.4)</t>
  </si>
  <si>
    <t>8.90(14.7)</t>
  </si>
  <si>
    <t>7.76(-41.7)</t>
  </si>
  <si>
    <t>13.32(4.7)</t>
  </si>
  <si>
    <t>12.72(20.1)</t>
  </si>
  <si>
    <t>36.77(-12.9)</t>
  </si>
  <si>
    <t>42.20(1.8)</t>
  </si>
  <si>
    <t>41.47(-15.9)</t>
  </si>
  <si>
    <t>49.33(-0.6)</t>
  </si>
  <si>
    <t>49.63(58.6</t>
  </si>
  <si>
    <t>31.30(71.9)</t>
  </si>
  <si>
    <t>18.21(-21.0)</t>
  </si>
  <si>
    <t>23.05(11.2)</t>
  </si>
  <si>
    <t>20.73(9.3)</t>
  </si>
  <si>
    <t>18.96(-26.0)</t>
  </si>
  <si>
    <t>25.63(5.3)</t>
  </si>
  <si>
    <t>24.35(25.3)</t>
  </si>
  <si>
    <t>Stock : month end / year end</t>
  </si>
  <si>
    <t>13.17(-3.7)</t>
  </si>
  <si>
    <t>13.68(2.5)</t>
  </si>
  <si>
    <t>13.34(1.8)</t>
  </si>
  <si>
    <t>13.1(-23.8)</t>
  </si>
  <si>
    <t>17.2(-30.9)</t>
  </si>
  <si>
    <t>24.90(7.4)</t>
  </si>
  <si>
    <t>23.19(47.5)</t>
  </si>
  <si>
    <t>15.72(29.3)</t>
  </si>
  <si>
    <t>12.16(-6.8)</t>
  </si>
  <si>
    <t>13.05(-0.9)</t>
  </si>
  <si>
    <t>13.17(0.8)</t>
  </si>
  <si>
    <t>13.06(-27.8)</t>
  </si>
  <si>
    <t>4.56(126.9)</t>
  </si>
  <si>
    <t>2.01(-51.6)</t>
  </si>
  <si>
    <t>4.07(-41.0)</t>
  </si>
  <si>
    <t>6.9(-55.8)</t>
  </si>
  <si>
    <t>15.6(-40.0)</t>
  </si>
  <si>
    <t>26.00(20.9)</t>
  </si>
  <si>
    <t>21.50(63.0)</t>
  </si>
  <si>
    <t>13.19(36.5)</t>
  </si>
  <si>
    <t>9.66(90.2)</t>
  </si>
  <si>
    <t>5.08(56.8)</t>
  </si>
  <si>
    <t>3.24(-58.2)</t>
  </si>
  <si>
    <t>7.76(-11.0)</t>
  </si>
  <si>
    <t>17.73(13.1)</t>
  </si>
  <si>
    <t>15.69(-9.9)</t>
  </si>
  <si>
    <t>17.41(-12.9)</t>
  </si>
  <si>
    <t>20.0(-39.0)</t>
  </si>
  <si>
    <t>32.8(-35.6)</t>
  </si>
  <si>
    <t>50.90(13.9)</t>
  </si>
  <si>
    <t>44.69(55.6)</t>
  </si>
  <si>
    <t>28.91(32.5)</t>
  </si>
  <si>
    <t>21.82(20.4)</t>
  </si>
  <si>
    <t>18.12(10.4)</t>
  </si>
  <si>
    <t>16.41(-21.2)</t>
  </si>
  <si>
    <t>20.82(-22.3)</t>
  </si>
  <si>
    <t xml:space="preserve">Source:  Monthly Economic Report, (GOI) , Handbook of Statistics of Indian Economy  (RBI) </t>
  </si>
  <si>
    <t>Table 3(a) : Procurement, Offtake and Stock of Foodgrains</t>
  </si>
  <si>
    <t>25.08(-9.3)</t>
  </si>
  <si>
    <t>9.23(-37.6)</t>
  </si>
  <si>
    <t>34.31(-19.2)</t>
  </si>
  <si>
    <t>4 Advance</t>
  </si>
  <si>
    <t>42.45(3.2)</t>
  </si>
  <si>
    <t xml:space="preserve"> ii.  Full marketing year for rice is  October-September and for wheat  April -March.</t>
  </si>
  <si>
    <t>2008-09</t>
  </si>
  <si>
    <t>As on November 30</t>
  </si>
  <si>
    <t>April-November</t>
  </si>
  <si>
    <t>As on December 1</t>
  </si>
  <si>
    <t>2nd Advance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</si>
</sst>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;\(\-0.0\)"/>
    <numFmt numFmtId="165" formatCode="\(0.000\);\(\-0.00\)"/>
    <numFmt numFmtId="166" formatCode="\(0.00\)"/>
    <numFmt numFmtId="167" formatCode="\(0.00\);\(\-0.00\)"/>
    <numFmt numFmtId="168" formatCode="\(0.0\)"/>
    <numFmt numFmtId="169" formatCode="\(0.0\);\(\-0.0\)"/>
    <numFmt numFmtId="170" formatCode="#,##0.00_);\(\-#,##0.0\)"/>
    <numFmt numFmtId="171" formatCode="#,##0.00;[Red]#,##0.00"/>
    <numFmt numFmtId="172" formatCode="[$¢-440A]#,##0.00;[Red][$¢-440A]#,##0.0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/>
    </xf>
    <xf numFmtId="164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left"/>
    </xf>
    <xf numFmtId="164" fontId="0" fillId="0" borderId="3" xfId="0" applyNumberFormat="1" applyFont="1" applyFill="1" applyBorder="1" applyAlignment="1">
      <alignment horizontal="left"/>
    </xf>
    <xf numFmtId="2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7" fontId="0" fillId="0" borderId="0" xfId="0" applyNumberFormat="1" applyFont="1" applyFill="1" applyAlignment="1">
      <alignment horizontal="left"/>
    </xf>
    <xf numFmtId="164" fontId="0" fillId="0" borderId="2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2" fontId="0" fillId="0" borderId="3" xfId="0" applyNumberFormat="1" applyFont="1" applyBorder="1" applyAlignment="1" quotePrefix="1">
      <alignment horizontal="left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 quotePrefix="1">
      <alignment/>
    </xf>
    <xf numFmtId="2" fontId="0" fillId="0" borderId="3" xfId="0" applyNumberFormat="1" applyFont="1" applyFill="1" applyBorder="1" applyAlignment="1" quotePrefix="1">
      <alignment horizontal="right"/>
    </xf>
    <xf numFmtId="0" fontId="0" fillId="0" borderId="3" xfId="0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/>
    </xf>
    <xf numFmtId="168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2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8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left"/>
    </xf>
    <xf numFmtId="0" fontId="0" fillId="0" borderId="0" xfId="0" applyAlignment="1" quotePrefix="1">
      <alignment horizontal="right"/>
    </xf>
    <xf numFmtId="170" fontId="4" fillId="0" borderId="0" xfId="0" applyNumberFormat="1" applyFont="1" applyAlignment="1" quotePrefix="1">
      <alignment horizontal="righ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 quotePrefix="1">
      <alignment horizontal="right"/>
    </xf>
    <xf numFmtId="16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 quotePrefix="1">
      <alignment/>
    </xf>
    <xf numFmtId="2" fontId="0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Continuous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2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 quotePrefix="1">
      <alignment horizontal="left"/>
    </xf>
    <xf numFmtId="2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 quotePrefix="1">
      <alignment/>
    </xf>
    <xf numFmtId="2" fontId="0" fillId="0" borderId="2" xfId="0" applyNumberFormat="1" applyFont="1" applyFill="1" applyBorder="1" applyAlignment="1" quotePrefix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2" fontId="0" fillId="0" borderId="0" xfId="0" applyNumberFormat="1" applyFont="1" applyFill="1" applyBorder="1" applyAlignment="1">
      <alignment horizontal="left"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16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8" fontId="4" fillId="0" borderId="5" xfId="0" applyNumberFormat="1" applyFont="1" applyBorder="1" applyAlignment="1" quotePrefix="1">
      <alignment horizontal="right"/>
    </xf>
    <xf numFmtId="168" fontId="4" fillId="0" borderId="6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 quotePrefix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8.8515625" style="0" customWidth="1"/>
    <col min="2" max="2" width="14.7109375" style="0" customWidth="1"/>
    <col min="3" max="3" width="10.7109375" style="0" customWidth="1"/>
    <col min="4" max="4" width="13.421875" style="0" customWidth="1"/>
    <col min="5" max="17" width="10.7109375" style="0" customWidth="1"/>
    <col min="18" max="18" width="7.140625" style="0" customWidth="1"/>
    <col min="19" max="16384" width="9.140625" style="15" customWidth="1"/>
  </cols>
  <sheetData>
    <row r="2" spans="1:14" ht="12" customHeight="1">
      <c r="A2" s="59" t="s">
        <v>178</v>
      </c>
      <c r="B2" s="60"/>
      <c r="C2" s="60"/>
      <c r="D2" s="60"/>
      <c r="E2" s="61" t="s">
        <v>55</v>
      </c>
      <c r="F2" s="60"/>
      <c r="G2" s="60"/>
      <c r="H2" s="60"/>
      <c r="I2" s="60"/>
      <c r="J2" s="60"/>
      <c r="K2" s="60"/>
      <c r="L2" s="60"/>
      <c r="N2" s="60"/>
    </row>
    <row r="3" spans="1:18" ht="12.75">
      <c r="A3" s="62"/>
      <c r="B3" s="155" t="s">
        <v>56</v>
      </c>
      <c r="C3" s="156"/>
      <c r="D3" s="156"/>
      <c r="E3" s="63"/>
      <c r="F3" s="63"/>
      <c r="G3" s="63"/>
      <c r="H3" s="65"/>
      <c r="I3" s="65"/>
      <c r="J3" s="63"/>
      <c r="K3" s="64"/>
      <c r="L3" s="63"/>
      <c r="M3" s="63"/>
      <c r="N3" s="55"/>
      <c r="O3" s="55"/>
      <c r="P3" s="132"/>
      <c r="R3" s="15"/>
    </row>
    <row r="4" spans="1:18" ht="12.75">
      <c r="A4" s="66" t="s">
        <v>57</v>
      </c>
      <c r="B4" s="67">
        <v>2008</v>
      </c>
      <c r="C4" s="67"/>
      <c r="D4" s="67">
        <v>2007</v>
      </c>
      <c r="E4" s="68" t="s">
        <v>4</v>
      </c>
      <c r="F4" s="68" t="s">
        <v>5</v>
      </c>
      <c r="G4" s="68" t="s">
        <v>6</v>
      </c>
      <c r="H4" s="67" t="s">
        <v>7</v>
      </c>
      <c r="I4" s="67" t="s">
        <v>8</v>
      </c>
      <c r="J4" s="67" t="s">
        <v>9</v>
      </c>
      <c r="K4" s="67" t="s">
        <v>58</v>
      </c>
      <c r="L4" s="67" t="s">
        <v>59</v>
      </c>
      <c r="M4" s="67" t="s">
        <v>60</v>
      </c>
      <c r="N4" s="67">
        <v>1997.98</v>
      </c>
      <c r="O4" s="67" t="s">
        <v>61</v>
      </c>
      <c r="P4" s="123" t="s">
        <v>62</v>
      </c>
      <c r="R4" s="15"/>
    </row>
    <row r="5" spans="1:18" ht="12.75">
      <c r="A5" s="69" t="s">
        <v>63</v>
      </c>
      <c r="B5" s="105" t="s">
        <v>186</v>
      </c>
      <c r="C5" s="71"/>
      <c r="D5" s="105" t="s">
        <v>186</v>
      </c>
      <c r="H5" s="72"/>
      <c r="I5" s="72"/>
      <c r="J5" s="71"/>
      <c r="K5" s="73" t="s">
        <v>64</v>
      </c>
      <c r="L5" s="71"/>
      <c r="M5" s="15"/>
      <c r="N5" s="74"/>
      <c r="O5" s="75"/>
      <c r="P5" s="124"/>
      <c r="R5" s="15"/>
    </row>
    <row r="6" spans="1:18" ht="12.75">
      <c r="A6" s="58" t="s">
        <v>65</v>
      </c>
      <c r="B6" s="77">
        <v>11.2</v>
      </c>
      <c r="C6" s="78">
        <f>B6/D6*100-100</f>
        <v>24.306326304106534</v>
      </c>
      <c r="D6" s="79">
        <v>9.01</v>
      </c>
      <c r="E6" s="9" t="s">
        <v>179</v>
      </c>
      <c r="F6" s="9" t="s">
        <v>66</v>
      </c>
      <c r="G6" s="9" t="s">
        <v>67</v>
      </c>
      <c r="H6" s="80" t="s">
        <v>68</v>
      </c>
      <c r="I6" s="81" t="s">
        <v>69</v>
      </c>
      <c r="J6" s="82" t="s">
        <v>70</v>
      </c>
      <c r="K6" s="83" t="s">
        <v>71</v>
      </c>
      <c r="L6" s="84" t="s">
        <v>72</v>
      </c>
      <c r="M6" s="83" t="s">
        <v>73</v>
      </c>
      <c r="N6" s="84" t="s">
        <v>74</v>
      </c>
      <c r="O6" s="131" t="s">
        <v>75</v>
      </c>
      <c r="P6" s="125" t="s">
        <v>76</v>
      </c>
      <c r="R6" s="15"/>
    </row>
    <row r="7" spans="1:18" ht="12.75">
      <c r="A7" s="58" t="s">
        <v>77</v>
      </c>
      <c r="B7" s="77">
        <v>22.68</v>
      </c>
      <c r="C7" s="78">
        <f>B7/D7*100-100</f>
        <v>103.77358490566039</v>
      </c>
      <c r="D7" s="79">
        <v>11.13</v>
      </c>
      <c r="E7" s="47" t="s">
        <v>180</v>
      </c>
      <c r="F7" s="47" t="s">
        <v>78</v>
      </c>
      <c r="G7" s="47" t="s">
        <v>79</v>
      </c>
      <c r="H7" s="81" t="s">
        <v>80</v>
      </c>
      <c r="I7" s="81" t="s">
        <v>81</v>
      </c>
      <c r="J7" s="85" t="s">
        <v>82</v>
      </c>
      <c r="K7" s="83" t="s">
        <v>83</v>
      </c>
      <c r="L7" s="84" t="s">
        <v>84</v>
      </c>
      <c r="M7" s="80" t="s">
        <v>85</v>
      </c>
      <c r="N7" s="84" t="s">
        <v>86</v>
      </c>
      <c r="O7" s="131" t="s">
        <v>87</v>
      </c>
      <c r="P7" s="125" t="s">
        <v>88</v>
      </c>
      <c r="R7" s="15"/>
    </row>
    <row r="8" spans="1:18" ht="12.75">
      <c r="A8" s="58" t="s">
        <v>89</v>
      </c>
      <c r="B8" s="77">
        <v>33.88</v>
      </c>
      <c r="C8" s="78">
        <f>B8/D8*100-100</f>
        <v>68.22244289970209</v>
      </c>
      <c r="D8" s="79">
        <v>20.14</v>
      </c>
      <c r="E8" s="47" t="s">
        <v>181</v>
      </c>
      <c r="F8" s="47" t="s">
        <v>183</v>
      </c>
      <c r="G8" s="47" t="s">
        <v>90</v>
      </c>
      <c r="H8" s="80" t="s">
        <v>91</v>
      </c>
      <c r="I8" s="81" t="s">
        <v>92</v>
      </c>
      <c r="J8" s="85" t="s">
        <v>93</v>
      </c>
      <c r="K8" s="83" t="s">
        <v>94</v>
      </c>
      <c r="L8" s="84" t="s">
        <v>95</v>
      </c>
      <c r="M8" s="83" t="s">
        <v>96</v>
      </c>
      <c r="N8" s="84" t="s">
        <v>97</v>
      </c>
      <c r="O8" s="131" t="s">
        <v>98</v>
      </c>
      <c r="P8" s="125" t="s">
        <v>99</v>
      </c>
      <c r="R8" s="15"/>
    </row>
    <row r="9" spans="1:18" ht="12.75">
      <c r="A9" s="69" t="s">
        <v>100</v>
      </c>
      <c r="B9" s="70" t="s">
        <v>187</v>
      </c>
      <c r="C9" s="86"/>
      <c r="D9" s="70" t="s">
        <v>187</v>
      </c>
      <c r="H9" s="80"/>
      <c r="I9" s="60"/>
      <c r="J9" s="60"/>
      <c r="K9" s="60" t="s">
        <v>101</v>
      </c>
      <c r="L9" s="82"/>
      <c r="N9" s="80"/>
      <c r="O9" s="72"/>
      <c r="P9" s="126"/>
      <c r="R9" s="15"/>
    </row>
    <row r="10" spans="1:18" ht="12.75">
      <c r="A10" s="58" t="s">
        <v>102</v>
      </c>
      <c r="B10" s="79">
        <v>16.32</v>
      </c>
      <c r="C10" s="78">
        <f>B10/D10*100-100</f>
        <v>-0.06123698714021941</v>
      </c>
      <c r="D10" s="79">
        <v>16.33</v>
      </c>
      <c r="E10" s="9" t="s">
        <v>103</v>
      </c>
      <c r="F10" s="9" t="s">
        <v>104</v>
      </c>
      <c r="G10" s="9" t="s">
        <v>105</v>
      </c>
      <c r="H10" s="80" t="s">
        <v>106</v>
      </c>
      <c r="I10" s="80" t="s">
        <v>107</v>
      </c>
      <c r="J10" s="84" t="s">
        <v>108</v>
      </c>
      <c r="K10" s="83" t="s">
        <v>109</v>
      </c>
      <c r="L10" s="84" t="s">
        <v>110</v>
      </c>
      <c r="M10" s="80" t="s">
        <v>111</v>
      </c>
      <c r="N10" s="84" t="s">
        <v>112</v>
      </c>
      <c r="O10" s="131" t="s">
        <v>113</v>
      </c>
      <c r="P10" s="125" t="s">
        <v>114</v>
      </c>
      <c r="R10" s="15"/>
    </row>
    <row r="11" spans="1:18" ht="12.75">
      <c r="A11" s="58" t="s">
        <v>18</v>
      </c>
      <c r="B11" s="79">
        <v>8.74</v>
      </c>
      <c r="C11" s="78">
        <f>B11/D11*100-100</f>
        <v>9.523809523809518</v>
      </c>
      <c r="D11" s="79">
        <v>7.98</v>
      </c>
      <c r="E11" s="87" t="s">
        <v>116</v>
      </c>
      <c r="F11" s="87" t="s">
        <v>117</v>
      </c>
      <c r="G11" s="87" t="s">
        <v>118</v>
      </c>
      <c r="H11" s="80" t="s">
        <v>119</v>
      </c>
      <c r="I11" s="83" t="s">
        <v>120</v>
      </c>
      <c r="J11" s="84" t="s">
        <v>121</v>
      </c>
      <c r="K11" s="83" t="s">
        <v>122</v>
      </c>
      <c r="L11" s="84" t="s">
        <v>123</v>
      </c>
      <c r="M11" s="83" t="s">
        <v>124</v>
      </c>
      <c r="N11" s="84" t="s">
        <v>125</v>
      </c>
      <c r="O11" s="131" t="s">
        <v>126</v>
      </c>
      <c r="P11" s="125" t="s">
        <v>127</v>
      </c>
      <c r="R11" s="15"/>
    </row>
    <row r="12" spans="1:18" ht="12.75">
      <c r="A12" s="58" t="s">
        <v>89</v>
      </c>
      <c r="B12" s="79">
        <v>25.06</v>
      </c>
      <c r="C12" s="78">
        <f>B12/D12*100-100</f>
        <v>3.085150143973678</v>
      </c>
      <c r="D12" s="79">
        <v>24.31</v>
      </c>
      <c r="E12" s="9" t="s">
        <v>128</v>
      </c>
      <c r="F12" s="9" t="s">
        <v>129</v>
      </c>
      <c r="G12" s="87" t="s">
        <v>130</v>
      </c>
      <c r="H12" s="80" t="s">
        <v>131</v>
      </c>
      <c r="I12" s="80" t="s">
        <v>132</v>
      </c>
      <c r="J12" s="84" t="s">
        <v>133</v>
      </c>
      <c r="K12" s="83" t="s">
        <v>134</v>
      </c>
      <c r="L12" s="84" t="s">
        <v>135</v>
      </c>
      <c r="M12" s="83" t="s">
        <v>136</v>
      </c>
      <c r="N12" s="84" t="s">
        <v>137</v>
      </c>
      <c r="O12" s="131" t="s">
        <v>138</v>
      </c>
      <c r="P12" s="125" t="s">
        <v>139</v>
      </c>
      <c r="R12" s="15"/>
    </row>
    <row r="13" spans="1:18" ht="12.75">
      <c r="A13" s="69" t="s">
        <v>140</v>
      </c>
      <c r="B13" s="70" t="s">
        <v>188</v>
      </c>
      <c r="C13" s="71"/>
      <c r="D13" s="70" t="s">
        <v>188</v>
      </c>
      <c r="H13" s="58"/>
      <c r="I13" s="60"/>
      <c r="J13" s="80"/>
      <c r="K13" s="58" t="s">
        <v>101</v>
      </c>
      <c r="L13" s="82"/>
      <c r="M13" s="58"/>
      <c r="N13" s="88"/>
      <c r="O13" s="76"/>
      <c r="P13" s="127"/>
      <c r="R13" s="15"/>
    </row>
    <row r="14" spans="1:18" ht="12.75">
      <c r="A14" s="58" t="s">
        <v>102</v>
      </c>
      <c r="B14" s="79">
        <v>15.58</v>
      </c>
      <c r="C14" s="89">
        <f>B14/D14*100-100</f>
        <v>55.024875621890544</v>
      </c>
      <c r="D14" s="90">
        <v>10.05</v>
      </c>
      <c r="E14" s="9" t="s">
        <v>141</v>
      </c>
      <c r="F14" s="9" t="s">
        <v>142</v>
      </c>
      <c r="G14" s="9" t="s">
        <v>143</v>
      </c>
      <c r="H14" s="80" t="s">
        <v>144</v>
      </c>
      <c r="I14" s="90" t="s">
        <v>145</v>
      </c>
      <c r="J14" s="85" t="s">
        <v>146</v>
      </c>
      <c r="K14" s="83" t="s">
        <v>147</v>
      </c>
      <c r="L14" s="84" t="s">
        <v>148</v>
      </c>
      <c r="M14" s="80" t="s">
        <v>149</v>
      </c>
      <c r="N14" s="84" t="s">
        <v>150</v>
      </c>
      <c r="O14" s="131" t="s">
        <v>151</v>
      </c>
      <c r="P14" s="125" t="s">
        <v>152</v>
      </c>
      <c r="R14" s="15"/>
    </row>
    <row r="15" spans="1:18" ht="12.75">
      <c r="A15" s="58" t="s">
        <v>115</v>
      </c>
      <c r="B15" s="79">
        <v>19.6</v>
      </c>
      <c r="C15" s="89">
        <f>B15/D15*100-100</f>
        <v>134.44976076555028</v>
      </c>
      <c r="D15" s="90">
        <v>8.36</v>
      </c>
      <c r="E15" s="9" t="s">
        <v>153</v>
      </c>
      <c r="F15" s="9" t="s">
        <v>154</v>
      </c>
      <c r="G15" s="9" t="s">
        <v>155</v>
      </c>
      <c r="H15" s="80" t="s">
        <v>156</v>
      </c>
      <c r="I15" s="90" t="s">
        <v>157</v>
      </c>
      <c r="J15" s="85" t="s">
        <v>158</v>
      </c>
      <c r="K15" s="83" t="s">
        <v>159</v>
      </c>
      <c r="L15" s="84" t="s">
        <v>160</v>
      </c>
      <c r="M15" s="83" t="s">
        <v>161</v>
      </c>
      <c r="N15" s="84" t="s">
        <v>162</v>
      </c>
      <c r="O15" s="131" t="s">
        <v>163</v>
      </c>
      <c r="P15" s="125" t="s">
        <v>164</v>
      </c>
      <c r="R15" s="15"/>
    </row>
    <row r="16" spans="1:18" ht="12.75">
      <c r="A16" s="91" t="s">
        <v>89</v>
      </c>
      <c r="B16" s="92">
        <v>35.18</v>
      </c>
      <c r="C16" s="93">
        <f>B16/D16*100-100</f>
        <v>91.0917979359044</v>
      </c>
      <c r="D16" s="92">
        <v>18.41</v>
      </c>
      <c r="E16" s="19" t="s">
        <v>165</v>
      </c>
      <c r="F16" s="19" t="s">
        <v>166</v>
      </c>
      <c r="G16" s="19" t="s">
        <v>167</v>
      </c>
      <c r="H16" s="94" t="s">
        <v>168</v>
      </c>
      <c r="I16" s="95" t="s">
        <v>169</v>
      </c>
      <c r="J16" s="96" t="s">
        <v>170</v>
      </c>
      <c r="K16" s="97" t="s">
        <v>171</v>
      </c>
      <c r="L16" s="98" t="s">
        <v>172</v>
      </c>
      <c r="M16" s="94" t="s">
        <v>173</v>
      </c>
      <c r="N16" s="98" t="s">
        <v>174</v>
      </c>
      <c r="O16" s="94" t="s">
        <v>175</v>
      </c>
      <c r="P16" s="128" t="s">
        <v>176</v>
      </c>
      <c r="R16" s="15"/>
    </row>
    <row r="17" spans="1:16" ht="12.75">
      <c r="A17" s="56" t="s">
        <v>52</v>
      </c>
      <c r="B17" s="57"/>
      <c r="C17" s="57"/>
      <c r="D17" s="58"/>
      <c r="E17" s="58"/>
      <c r="G17" s="58" t="s">
        <v>184</v>
      </c>
      <c r="H17" s="60"/>
      <c r="I17" s="121"/>
      <c r="J17" s="57"/>
      <c r="K17" s="57"/>
      <c r="L17" s="57"/>
      <c r="M17" s="57"/>
      <c r="N17" s="122"/>
      <c r="O17" s="15"/>
      <c r="P17" s="129"/>
    </row>
    <row r="18" spans="1:16" ht="12.75">
      <c r="A18" s="99" t="s">
        <v>177</v>
      </c>
      <c r="B18" s="108"/>
      <c r="C18" s="108"/>
      <c r="D18" s="108"/>
      <c r="E18" s="108"/>
      <c r="F18" s="91"/>
      <c r="G18" s="108"/>
      <c r="H18" s="108"/>
      <c r="I18" s="108"/>
      <c r="J18" s="108"/>
      <c r="K18" s="108"/>
      <c r="L18" s="108"/>
      <c r="M18" s="108"/>
      <c r="N18" s="109"/>
      <c r="O18" s="6"/>
      <c r="P18" s="130"/>
    </row>
    <row r="19" spans="1:16" ht="12.75">
      <c r="A19" s="107"/>
      <c r="B19" s="76"/>
      <c r="C19" s="76"/>
      <c r="D19" s="76"/>
      <c r="E19" s="76"/>
      <c r="F19" s="105"/>
      <c r="G19" s="76"/>
      <c r="H19" s="76"/>
      <c r="I19" s="76"/>
      <c r="J19" s="76"/>
      <c r="K19" s="76"/>
      <c r="L19" s="76"/>
      <c r="M19" s="76"/>
      <c r="N19" s="106"/>
      <c r="O19" s="15"/>
      <c r="P19" s="15"/>
    </row>
    <row r="21" spans="1:15" ht="15">
      <c r="A21" s="1" t="s">
        <v>54</v>
      </c>
      <c r="B21" s="2"/>
      <c r="C21" s="3"/>
      <c r="D21" s="3"/>
      <c r="E21" s="99" t="s">
        <v>55</v>
      </c>
      <c r="F21" s="4"/>
      <c r="G21" s="4"/>
      <c r="H21" s="4"/>
      <c r="I21" s="4"/>
      <c r="J21" s="4"/>
      <c r="K21" s="4"/>
      <c r="L21" s="4"/>
      <c r="M21" s="5"/>
      <c r="N21" s="4"/>
      <c r="O21" s="6"/>
    </row>
    <row r="22" spans="1:19" ht="12.75">
      <c r="A22" s="7" t="s">
        <v>1</v>
      </c>
      <c r="B22" s="8" t="s">
        <v>2</v>
      </c>
      <c r="C22" s="138" t="s">
        <v>185</v>
      </c>
      <c r="D22" s="138"/>
      <c r="E22" s="144" t="s">
        <v>3</v>
      </c>
      <c r="F22" s="138"/>
      <c r="G22" s="144" t="s">
        <v>4</v>
      </c>
      <c r="H22" s="133"/>
      <c r="I22" s="144" t="s">
        <v>5</v>
      </c>
      <c r="J22" s="144"/>
      <c r="K22" s="144" t="s">
        <v>6</v>
      </c>
      <c r="L22" s="144"/>
      <c r="M22" s="11" t="s">
        <v>7</v>
      </c>
      <c r="N22" s="11"/>
      <c r="O22" s="12" t="s">
        <v>8</v>
      </c>
      <c r="P22" s="13"/>
      <c r="Q22" s="13" t="s">
        <v>9</v>
      </c>
      <c r="R22" s="13"/>
      <c r="S22" s="149"/>
    </row>
    <row r="23" spans="1:19" ht="12.75">
      <c r="A23" s="8"/>
      <c r="B23" s="8"/>
      <c r="C23" s="140" t="s">
        <v>189</v>
      </c>
      <c r="D23" s="140"/>
      <c r="E23" s="11" t="s">
        <v>11</v>
      </c>
      <c r="F23" s="140"/>
      <c r="G23" s="11" t="s">
        <v>11</v>
      </c>
      <c r="H23" s="133"/>
      <c r="I23" s="11" t="s">
        <v>11</v>
      </c>
      <c r="J23" s="144"/>
      <c r="K23" s="144" t="s">
        <v>11</v>
      </c>
      <c r="L23" s="144"/>
      <c r="M23" s="11" t="s">
        <v>11</v>
      </c>
      <c r="N23" s="11"/>
      <c r="O23" s="11" t="s">
        <v>11</v>
      </c>
      <c r="P23" s="12"/>
      <c r="Q23" s="11" t="s">
        <v>11</v>
      </c>
      <c r="R23" s="12"/>
      <c r="S23" s="147"/>
    </row>
    <row r="24" spans="1:19" ht="12.75">
      <c r="A24" s="17"/>
      <c r="B24" s="17"/>
      <c r="C24" s="145" t="s">
        <v>13</v>
      </c>
      <c r="D24" s="145"/>
      <c r="E24" s="18" t="s">
        <v>12</v>
      </c>
      <c r="F24" s="145"/>
      <c r="G24" s="18" t="s">
        <v>12</v>
      </c>
      <c r="H24" s="145"/>
      <c r="I24" s="18" t="s">
        <v>12</v>
      </c>
      <c r="J24" s="146"/>
      <c r="K24" s="146" t="s">
        <v>13</v>
      </c>
      <c r="L24" s="146"/>
      <c r="M24" s="18" t="s">
        <v>12</v>
      </c>
      <c r="N24" s="18"/>
      <c r="O24" s="18" t="s">
        <v>12</v>
      </c>
      <c r="P24" s="18"/>
      <c r="Q24" s="18" t="s">
        <v>12</v>
      </c>
      <c r="R24" s="18"/>
      <c r="S24" s="148"/>
    </row>
    <row r="25" spans="1:19" ht="12.75">
      <c r="A25" s="21" t="s">
        <v>14</v>
      </c>
      <c r="B25" s="21" t="s">
        <v>15</v>
      </c>
      <c r="C25" s="138">
        <v>85.45</v>
      </c>
      <c r="D25" s="44">
        <f>+(C25-E25)/E25*100</f>
        <v>3.3752721993709245</v>
      </c>
      <c r="E25" s="139">
        <v>82.66</v>
      </c>
      <c r="F25" s="44">
        <f>+(E25-G25)/G25*100</f>
        <v>3.105899962579512</v>
      </c>
      <c r="G25" s="139">
        <v>80.17</v>
      </c>
      <c r="H25" s="44">
        <f>+(G25-I25)/I25*100</f>
        <v>2.4274945700779424</v>
      </c>
      <c r="I25" s="139">
        <v>78.27</v>
      </c>
      <c r="J25" s="44">
        <f aca="true" t="shared" si="0" ref="J25:J54">+(I25-K25)/K25*100</f>
        <v>8.362176381005112</v>
      </c>
      <c r="K25" s="139">
        <v>72.23</v>
      </c>
      <c r="L25" s="44">
        <f aca="true" t="shared" si="1" ref="L25:L54">+(K25-M25)/M25*100</f>
        <v>-8.12770287458662</v>
      </c>
      <c r="M25" s="13">
        <v>78.62</v>
      </c>
      <c r="N25" s="44">
        <f aca="true" t="shared" si="2" ref="N25:N54">+(M25-P25)/P25*100</f>
        <v>-462.986376146789</v>
      </c>
      <c r="O25" s="13">
        <v>63.08</v>
      </c>
      <c r="P25" s="44">
        <f aca="true" t="shared" si="3" ref="P25:P54">+(O25-Q25)/Q25*100</f>
        <v>-21.65921510183805</v>
      </c>
      <c r="Q25" s="13">
        <v>80.52</v>
      </c>
      <c r="R25" s="44" t="e">
        <f>+(Q25-#REF!)/#REF!*100</f>
        <v>#REF!</v>
      </c>
      <c r="S25" s="149"/>
    </row>
    <row r="26" spans="1:19" ht="12.75">
      <c r="A26" s="25"/>
      <c r="B26" s="21" t="s">
        <v>16</v>
      </c>
      <c r="C26" s="140">
        <v>13.44</v>
      </c>
      <c r="D26" s="46">
        <f aca="true" t="shared" si="4" ref="D26:D54">+(C26-E26)/E26*100</f>
        <v>-4.20527441197434</v>
      </c>
      <c r="E26" s="141">
        <v>14.03</v>
      </c>
      <c r="F26" s="46">
        <f aca="true" t="shared" si="5" ref="F26:H41">+(E26-G26)/G26*100</f>
        <v>6.449165402124428</v>
      </c>
      <c r="G26" s="141">
        <v>13.18</v>
      </c>
      <c r="H26" s="46">
        <f t="shared" si="5"/>
        <v>-2.514792899408283</v>
      </c>
      <c r="I26" s="141">
        <v>13.52</v>
      </c>
      <c r="J26" s="46">
        <f t="shared" si="0"/>
        <v>24.036697247706414</v>
      </c>
      <c r="K26" s="141">
        <v>10.9</v>
      </c>
      <c r="L26" s="46">
        <f t="shared" si="1"/>
        <v>9.989909182643796</v>
      </c>
      <c r="M26" s="12">
        <v>9.91</v>
      </c>
      <c r="N26" s="46">
        <f t="shared" si="2"/>
        <v>-131.13877450980394</v>
      </c>
      <c r="O26" s="12">
        <v>8.74</v>
      </c>
      <c r="P26" s="46">
        <f t="shared" si="3"/>
        <v>-31.825273010920434</v>
      </c>
      <c r="Q26" s="12">
        <v>12.82</v>
      </c>
      <c r="R26" s="46" t="e">
        <f>+(Q26-#REF!)/#REF!*100</f>
        <v>#REF!</v>
      </c>
      <c r="S26" s="150"/>
    </row>
    <row r="27" spans="1:19" ht="12.75">
      <c r="A27" s="25"/>
      <c r="B27" s="21" t="s">
        <v>17</v>
      </c>
      <c r="C27" s="140">
        <v>98.89</v>
      </c>
      <c r="D27" s="46">
        <f t="shared" si="4"/>
        <v>2.2753128555176367</v>
      </c>
      <c r="E27" s="141">
        <v>96.69</v>
      </c>
      <c r="F27" s="46">
        <f t="shared" si="5"/>
        <v>3.577932512051423</v>
      </c>
      <c r="G27" s="141">
        <v>93.35</v>
      </c>
      <c r="H27" s="46">
        <f t="shared" si="5"/>
        <v>1.6995315393833619</v>
      </c>
      <c r="I27" s="141">
        <v>91.79</v>
      </c>
      <c r="J27" s="46">
        <f t="shared" si="0"/>
        <v>10.417418501142802</v>
      </c>
      <c r="K27" s="141">
        <v>83.13</v>
      </c>
      <c r="L27" s="46">
        <f t="shared" si="1"/>
        <v>-6.099627245001701</v>
      </c>
      <c r="M27" s="11">
        <v>88.53</v>
      </c>
      <c r="N27" s="46">
        <f t="shared" si="2"/>
        <v>-483.98653345724887</v>
      </c>
      <c r="O27" s="11">
        <v>71.82</v>
      </c>
      <c r="P27" s="46">
        <f t="shared" si="3"/>
        <v>-23.05549603599744</v>
      </c>
      <c r="Q27" s="12">
        <f>Q26+Q25</f>
        <v>93.34</v>
      </c>
      <c r="R27" s="46" t="e">
        <f>+(Q27-#REF!)/#REF!*100</f>
        <v>#REF!</v>
      </c>
      <c r="S27" s="149"/>
    </row>
    <row r="28" spans="1:19" ht="12.75">
      <c r="A28" s="21" t="s">
        <v>18</v>
      </c>
      <c r="B28" s="25" t="s">
        <v>16</v>
      </c>
      <c r="C28" s="140">
        <v>77.78</v>
      </c>
      <c r="D28" s="46">
        <f t="shared" si="4"/>
        <v>-1.0054728267786588</v>
      </c>
      <c r="E28" s="141">
        <v>78.57</v>
      </c>
      <c r="F28" s="46">
        <f t="shared" si="5"/>
        <v>3.6406806489908865</v>
      </c>
      <c r="G28" s="141">
        <v>75.81</v>
      </c>
      <c r="H28" s="46">
        <f t="shared" si="5"/>
        <v>9.315068493150697</v>
      </c>
      <c r="I28" s="141">
        <v>69.35</v>
      </c>
      <c r="J28" s="46">
        <f t="shared" si="0"/>
        <v>1.0343822843822752</v>
      </c>
      <c r="K28" s="141">
        <v>68.64</v>
      </c>
      <c r="L28" s="46">
        <f t="shared" si="1"/>
        <v>-4.864864864864871</v>
      </c>
      <c r="M28" s="12">
        <v>72.15</v>
      </c>
      <c r="N28" s="46">
        <f t="shared" si="2"/>
        <v>-848.9808131241094</v>
      </c>
      <c r="O28" s="12">
        <v>65.76</v>
      </c>
      <c r="P28" s="46">
        <f t="shared" si="3"/>
        <v>-9.633090559296402</v>
      </c>
      <c r="Q28" s="12">
        <v>72.77</v>
      </c>
      <c r="R28" s="46" t="e">
        <f>+(Q28-#REF!)/#REF!*100</f>
        <v>#REF!</v>
      </c>
      <c r="S28" s="149"/>
    </row>
    <row r="29" spans="1:19" ht="12.75">
      <c r="A29" s="21" t="s">
        <v>19</v>
      </c>
      <c r="B29" s="21" t="s">
        <v>15</v>
      </c>
      <c r="C29" s="140">
        <v>3.06</v>
      </c>
      <c r="D29" s="46">
        <f t="shared" si="4"/>
        <v>-25.547445255474454</v>
      </c>
      <c r="E29" s="141">
        <v>4.11</v>
      </c>
      <c r="F29" s="46">
        <f t="shared" si="5"/>
        <v>10.78167115902966</v>
      </c>
      <c r="G29" s="141">
        <v>3.71</v>
      </c>
      <c r="H29" s="46">
        <f t="shared" si="5"/>
        <v>-8.845208845208852</v>
      </c>
      <c r="I29" s="141">
        <v>4.07</v>
      </c>
      <c r="J29" s="46">
        <f t="shared" si="0"/>
        <v>0.7425742574257487</v>
      </c>
      <c r="K29" s="141">
        <v>4.04</v>
      </c>
      <c r="L29" s="46">
        <f t="shared" si="1"/>
        <v>-16.52892561983471</v>
      </c>
      <c r="M29" s="12">
        <v>4.84</v>
      </c>
      <c r="N29" s="46">
        <f t="shared" si="2"/>
        <v>-2147.319999999862</v>
      </c>
      <c r="O29" s="12">
        <v>4.22</v>
      </c>
      <c r="P29" s="46">
        <f t="shared" si="3"/>
        <v>-0.23640661938535873</v>
      </c>
      <c r="Q29" s="12">
        <v>4.23</v>
      </c>
      <c r="R29" s="46" t="e">
        <f>+(Q29-#REF!)/#REF!*100</f>
        <v>#REF!</v>
      </c>
      <c r="S29" s="149"/>
    </row>
    <row r="30" spans="1:19" ht="12.75">
      <c r="A30" s="25"/>
      <c r="B30" s="21" t="s">
        <v>16</v>
      </c>
      <c r="C30" s="140">
        <v>4.18</v>
      </c>
      <c r="D30" s="46">
        <f t="shared" si="4"/>
        <v>9.424083769633505</v>
      </c>
      <c r="E30" s="141">
        <v>3.82</v>
      </c>
      <c r="F30" s="46">
        <f t="shared" si="5"/>
        <v>11.046511627906973</v>
      </c>
      <c r="G30" s="141">
        <v>3.44</v>
      </c>
      <c r="H30" s="46">
        <f t="shared" si="5"/>
        <v>-3.3707865168539355</v>
      </c>
      <c r="I30" s="141">
        <v>3.56</v>
      </c>
      <c r="J30" s="46">
        <f t="shared" si="0"/>
        <v>11.249999999999996</v>
      </c>
      <c r="K30" s="141">
        <v>3.2</v>
      </c>
      <c r="L30" s="46">
        <f t="shared" si="1"/>
        <v>73.91304347826087</v>
      </c>
      <c r="M30" s="12">
        <v>1.84</v>
      </c>
      <c r="N30" s="46">
        <f t="shared" si="2"/>
        <v>-111.34666666666666</v>
      </c>
      <c r="O30" s="12">
        <v>2.79</v>
      </c>
      <c r="P30" s="46">
        <f t="shared" si="3"/>
        <v>-16.216216216216218</v>
      </c>
      <c r="Q30" s="12">
        <v>3.33</v>
      </c>
      <c r="R30" s="46" t="e">
        <f>+(Q30-#REF!)/#REF!*100</f>
        <v>#REF!</v>
      </c>
      <c r="S30" s="149"/>
    </row>
    <row r="31" spans="1:19" ht="12.75">
      <c r="A31" s="25"/>
      <c r="B31" s="21" t="s">
        <v>17</v>
      </c>
      <c r="C31" s="140">
        <v>7.24</v>
      </c>
      <c r="D31" s="46">
        <f t="shared" si="4"/>
        <v>-8.701134930643121</v>
      </c>
      <c r="E31" s="141">
        <v>7.93</v>
      </c>
      <c r="F31" s="46">
        <f t="shared" si="5"/>
        <v>10.9090909090909</v>
      </c>
      <c r="G31" s="141">
        <v>7.15</v>
      </c>
      <c r="H31" s="46">
        <f t="shared" si="5"/>
        <v>-6.29095674967234</v>
      </c>
      <c r="I31" s="141">
        <v>7.63</v>
      </c>
      <c r="J31" s="46">
        <f t="shared" si="0"/>
        <v>5.386740331491708</v>
      </c>
      <c r="K31" s="141">
        <v>7.24</v>
      </c>
      <c r="L31" s="46">
        <f t="shared" si="1"/>
        <v>8.38323353293414</v>
      </c>
      <c r="M31" s="12">
        <v>6.68</v>
      </c>
      <c r="N31" s="46">
        <f t="shared" si="2"/>
        <v>-191.81963636363636</v>
      </c>
      <c r="O31" s="12">
        <v>7.01</v>
      </c>
      <c r="P31" s="46">
        <f t="shared" si="3"/>
        <v>-7.275132275132274</v>
      </c>
      <c r="Q31" s="12">
        <v>7.56</v>
      </c>
      <c r="R31" s="46" t="e">
        <f>+(Q31-#REF!)/#REF!*100</f>
        <v>#REF!</v>
      </c>
      <c r="S31" s="149"/>
    </row>
    <row r="32" spans="1:19" ht="12.75">
      <c r="A32" s="21" t="s">
        <v>20</v>
      </c>
      <c r="B32" s="25" t="s">
        <v>15</v>
      </c>
      <c r="C32" s="140">
        <v>8.85</v>
      </c>
      <c r="D32" s="46">
        <f t="shared" si="4"/>
        <v>-11.233701103309938</v>
      </c>
      <c r="E32" s="141">
        <v>9.97</v>
      </c>
      <c r="F32" s="46">
        <f t="shared" si="5"/>
        <v>18.408551068883618</v>
      </c>
      <c r="G32" s="141">
        <v>8.42</v>
      </c>
      <c r="H32" s="46">
        <f t="shared" si="5"/>
        <v>9.63541666666667</v>
      </c>
      <c r="I32" s="141">
        <v>7.68</v>
      </c>
      <c r="J32" s="46">
        <f t="shared" si="0"/>
        <v>-3.1525851197982346</v>
      </c>
      <c r="K32" s="141">
        <v>7.93</v>
      </c>
      <c r="L32" s="46">
        <f t="shared" si="1"/>
        <v>-34.516928158546655</v>
      </c>
      <c r="M32" s="12">
        <v>12.11</v>
      </c>
      <c r="N32" s="46">
        <f t="shared" si="2"/>
        <v>-128.16595505617977</v>
      </c>
      <c r="O32" s="12">
        <v>4.72</v>
      </c>
      <c r="P32" s="46">
        <f t="shared" si="3"/>
        <v>-42.9951690821256</v>
      </c>
      <c r="Q32" s="12">
        <v>8.28</v>
      </c>
      <c r="R32" s="46" t="e">
        <f>+(Q32-#REF!)/#REF!*100</f>
        <v>#REF!</v>
      </c>
      <c r="S32" s="149"/>
    </row>
    <row r="33" spans="1:19" ht="12.75">
      <c r="A33" s="21" t="s">
        <v>21</v>
      </c>
      <c r="B33" s="21" t="s">
        <v>15</v>
      </c>
      <c r="C33" s="140">
        <v>13.4</v>
      </c>
      <c r="D33" s="46">
        <f t="shared" si="4"/>
        <v>-11.317008603573786</v>
      </c>
      <c r="E33" s="141">
        <v>15.11</v>
      </c>
      <c r="F33" s="46">
        <f t="shared" si="5"/>
        <v>30.709342560553623</v>
      </c>
      <c r="G33" s="141">
        <v>11.56</v>
      </c>
      <c r="H33" s="46">
        <f t="shared" si="5"/>
        <v>-4.934210526315787</v>
      </c>
      <c r="I33" s="141">
        <v>12.16</v>
      </c>
      <c r="J33" s="46">
        <f t="shared" si="0"/>
        <v>5.923344947735189</v>
      </c>
      <c r="K33" s="141">
        <v>11.48</v>
      </c>
      <c r="L33" s="46">
        <f t="shared" si="1"/>
        <v>-9.819324430479183</v>
      </c>
      <c r="M33" s="12">
        <v>12.73</v>
      </c>
      <c r="N33" s="46">
        <f t="shared" si="2"/>
        <v>-172.32954545454544</v>
      </c>
      <c r="O33" s="12">
        <v>9.27</v>
      </c>
      <c r="P33" s="46">
        <f t="shared" si="3"/>
        <v>-17.600000000000005</v>
      </c>
      <c r="Q33" s="12">
        <v>11.25</v>
      </c>
      <c r="R33" s="46" t="e">
        <f>+(Q33-#REF!)/#REF!*100</f>
        <v>#REF!</v>
      </c>
      <c r="S33" s="149"/>
    </row>
    <row r="34" spans="1:19" ht="12.75">
      <c r="A34" s="25"/>
      <c r="B34" s="21" t="s">
        <v>16</v>
      </c>
      <c r="C34" s="140">
        <v>3.64</v>
      </c>
      <c r="D34" s="46">
        <f t="shared" si="4"/>
        <v>-5.454545454545453</v>
      </c>
      <c r="E34" s="141">
        <v>3.85</v>
      </c>
      <c r="F34" s="46">
        <f t="shared" si="5"/>
        <v>8.757062146892656</v>
      </c>
      <c r="G34" s="141">
        <v>3.54</v>
      </c>
      <c r="H34" s="46">
        <f t="shared" si="5"/>
        <v>38.82352941176472</v>
      </c>
      <c r="I34" s="141">
        <v>2.55</v>
      </c>
      <c r="J34" s="46">
        <f t="shared" si="0"/>
        <v>-5.555555555555569</v>
      </c>
      <c r="K34" s="141">
        <v>2.7</v>
      </c>
      <c r="L34" s="46">
        <f t="shared" si="1"/>
        <v>20.000000000000007</v>
      </c>
      <c r="M34" s="12">
        <v>2.25</v>
      </c>
      <c r="N34" s="46">
        <f t="shared" si="2"/>
        <v>-243.2499999999999</v>
      </c>
      <c r="O34" s="12">
        <v>1.88</v>
      </c>
      <c r="P34" s="46">
        <f t="shared" si="3"/>
        <v>-1.5706806282722525</v>
      </c>
      <c r="Q34" s="12">
        <v>1.91</v>
      </c>
      <c r="R34" s="46" t="e">
        <f>+(Q34-#REF!)/#REF!*100</f>
        <v>#REF!</v>
      </c>
      <c r="S34" s="150"/>
    </row>
    <row r="35" spans="1:19" ht="12.75">
      <c r="A35" s="25"/>
      <c r="B35" s="21" t="s">
        <v>17</v>
      </c>
      <c r="C35" s="140">
        <v>17.04</v>
      </c>
      <c r="D35" s="46">
        <f t="shared" si="4"/>
        <v>-10.12658227848102</v>
      </c>
      <c r="E35" s="141">
        <v>18.96</v>
      </c>
      <c r="F35" s="46">
        <f t="shared" si="5"/>
        <v>25.56291390728478</v>
      </c>
      <c r="G35" s="141">
        <v>15.1</v>
      </c>
      <c r="H35" s="46">
        <f t="shared" si="5"/>
        <v>2.6512576478585914</v>
      </c>
      <c r="I35" s="141">
        <v>14.71</v>
      </c>
      <c r="J35" s="46">
        <f t="shared" si="0"/>
        <v>3.7376586741890065</v>
      </c>
      <c r="K35" s="141">
        <v>14.18</v>
      </c>
      <c r="L35" s="46">
        <f t="shared" si="1"/>
        <v>-5.340453938584784</v>
      </c>
      <c r="M35" s="12">
        <v>14.98</v>
      </c>
      <c r="N35" s="46">
        <f t="shared" si="2"/>
        <v>-198.07800995024877</v>
      </c>
      <c r="O35" s="12">
        <v>11.15</v>
      </c>
      <c r="P35" s="46">
        <f t="shared" si="3"/>
        <v>-15.273556231003038</v>
      </c>
      <c r="Q35" s="12">
        <v>13.16</v>
      </c>
      <c r="R35" s="46" t="e">
        <f>+(Q35-#REF!)/#REF!*100</f>
        <v>#REF!</v>
      </c>
      <c r="S35" s="149"/>
    </row>
    <row r="36" spans="1:19" ht="12.75">
      <c r="A36" s="21" t="s">
        <v>22</v>
      </c>
      <c r="B36" s="25" t="s">
        <v>15</v>
      </c>
      <c r="C36" s="140">
        <v>1.94</v>
      </c>
      <c r="D36" s="46">
        <f t="shared" si="4"/>
        <v>-9.767441860465114</v>
      </c>
      <c r="E36" s="141">
        <v>2.15</v>
      </c>
      <c r="F36" s="46">
        <f t="shared" si="5"/>
        <v>49.30555555555555</v>
      </c>
      <c r="G36" s="141">
        <v>1.44</v>
      </c>
      <c r="H36" s="46">
        <f t="shared" si="5"/>
        <v>-38.72340425531915</v>
      </c>
      <c r="I36" s="141">
        <v>2.35</v>
      </c>
      <c r="J36" s="142">
        <f t="shared" si="0"/>
        <v>-3.29218106995885</v>
      </c>
      <c r="K36" s="141">
        <v>2.43</v>
      </c>
      <c r="L36" s="46">
        <f t="shared" si="1"/>
        <v>23.350253807106608</v>
      </c>
      <c r="M36" s="12">
        <v>1.97</v>
      </c>
      <c r="N36" s="46">
        <f t="shared" si="2"/>
        <v>-104.44657142857143</v>
      </c>
      <c r="O36" s="12">
        <v>1.32</v>
      </c>
      <c r="P36" s="46">
        <f t="shared" si="3"/>
        <v>-44.303797468354425</v>
      </c>
      <c r="Q36" s="12">
        <v>2.37</v>
      </c>
      <c r="R36" s="46" t="e">
        <f>+(Q36-#REF!)/#REF!*100</f>
        <v>#REF!</v>
      </c>
      <c r="S36" s="149"/>
    </row>
    <row r="37" spans="1:19" ht="12.75">
      <c r="A37" s="21" t="s">
        <v>23</v>
      </c>
      <c r="B37" s="25" t="s">
        <v>15</v>
      </c>
      <c r="C37" s="140">
        <v>0.44</v>
      </c>
      <c r="D37" s="46">
        <f t="shared" si="4"/>
        <v>-20.000000000000007</v>
      </c>
      <c r="E37" s="141">
        <v>0.55</v>
      </c>
      <c r="F37" s="46">
        <f t="shared" si="5"/>
        <v>14.583333333333348</v>
      </c>
      <c r="G37" s="141">
        <v>0.48</v>
      </c>
      <c r="H37" s="46">
        <f t="shared" si="5"/>
        <v>2.1276595744680873</v>
      </c>
      <c r="I37" s="141">
        <v>0.47</v>
      </c>
      <c r="J37" s="142">
        <f t="shared" si="0"/>
        <v>-2.0833333333333353</v>
      </c>
      <c r="K37" s="141">
        <v>0.48</v>
      </c>
      <c r="L37" s="46">
        <f t="shared" si="1"/>
        <v>-14.285714285714295</v>
      </c>
      <c r="M37" s="12">
        <v>0.56</v>
      </c>
      <c r="N37" s="46">
        <f t="shared" si="2"/>
        <v>-102.70666666666666</v>
      </c>
      <c r="O37" s="12">
        <v>0.46</v>
      </c>
      <c r="P37" s="46">
        <f t="shared" si="3"/>
        <v>-20.689655172413783</v>
      </c>
      <c r="Q37" s="12">
        <v>0.58</v>
      </c>
      <c r="R37" s="46" t="e">
        <f>+(Q37-#REF!)/#REF!*100</f>
        <v>#REF!</v>
      </c>
      <c r="S37" s="149"/>
    </row>
    <row r="38" spans="1:19" ht="12.75">
      <c r="A38" s="21" t="s">
        <v>24</v>
      </c>
      <c r="B38" s="25" t="s">
        <v>16</v>
      </c>
      <c r="C38" s="140">
        <v>1.45</v>
      </c>
      <c r="D38" s="46">
        <f t="shared" si="4"/>
        <v>20.833333333333336</v>
      </c>
      <c r="E38" s="141">
        <v>1.2</v>
      </c>
      <c r="F38" s="46">
        <f t="shared" si="5"/>
        <v>-9.774436090225572</v>
      </c>
      <c r="G38" s="141">
        <v>1.33</v>
      </c>
      <c r="H38" s="46">
        <f t="shared" si="5"/>
        <v>9.01639344262296</v>
      </c>
      <c r="I38" s="141">
        <v>1.22</v>
      </c>
      <c r="J38" s="46">
        <f t="shared" si="0"/>
        <v>1.6666666666666683</v>
      </c>
      <c r="K38" s="141">
        <v>1.2</v>
      </c>
      <c r="L38" s="46">
        <f t="shared" si="1"/>
        <v>-7.692307692307699</v>
      </c>
      <c r="M38" s="12">
        <v>1.3</v>
      </c>
      <c r="N38" s="46">
        <f t="shared" si="2"/>
        <v>-284.59999999999985</v>
      </c>
      <c r="O38" s="12">
        <v>1.41</v>
      </c>
      <c r="P38" s="46">
        <f t="shared" si="3"/>
        <v>-0.7042253521126767</v>
      </c>
      <c r="Q38" s="12">
        <v>1.42</v>
      </c>
      <c r="R38" s="46" t="e">
        <f>+(Q38-#REF!)/#REF!*100</f>
        <v>#REF!</v>
      </c>
      <c r="S38" s="149"/>
    </row>
    <row r="39" spans="1:19" ht="12.75">
      <c r="A39" s="21" t="s">
        <v>25</v>
      </c>
      <c r="B39" s="21" t="s">
        <v>15</v>
      </c>
      <c r="C39" s="140">
        <v>27.69</v>
      </c>
      <c r="D39" s="46">
        <f t="shared" si="4"/>
        <v>-13.170272812793977</v>
      </c>
      <c r="E39" s="141">
        <v>31.89</v>
      </c>
      <c r="F39" s="46">
        <f t="shared" si="5"/>
        <v>24.521671222178842</v>
      </c>
      <c r="G39" s="141">
        <v>25.61</v>
      </c>
      <c r="H39" s="46">
        <f t="shared" si="5"/>
        <v>-4.190048634493083</v>
      </c>
      <c r="I39" s="141">
        <v>26.73</v>
      </c>
      <c r="J39" s="46">
        <f t="shared" si="0"/>
        <v>1.4036418816388505</v>
      </c>
      <c r="K39" s="141">
        <v>26.36</v>
      </c>
      <c r="L39" s="46">
        <f t="shared" si="1"/>
        <v>-18.16206147159268</v>
      </c>
      <c r="M39" s="12">
        <v>32.21</v>
      </c>
      <c r="N39" s="46">
        <f t="shared" si="2"/>
        <v>-228.02516369047626</v>
      </c>
      <c r="O39" s="12">
        <v>19.99</v>
      </c>
      <c r="P39" s="46">
        <f t="shared" si="3"/>
        <v>-25.159116435791834</v>
      </c>
      <c r="Q39" s="12">
        <f>SUM(Q29+Q32+Q33+Q36+Q37)</f>
        <v>26.709999999999997</v>
      </c>
      <c r="R39" s="46" t="e">
        <f>+(Q39-#REF!)/#REF!*100</f>
        <v>#REF!</v>
      </c>
      <c r="S39" s="149"/>
    </row>
    <row r="40" spans="1:19" ht="12.75">
      <c r="A40" s="25"/>
      <c r="B40" s="21" t="s">
        <v>16</v>
      </c>
      <c r="C40" s="140">
        <v>9.27</v>
      </c>
      <c r="D40" s="46">
        <f t="shared" si="4"/>
        <v>4.509582863585123</v>
      </c>
      <c r="E40" s="141">
        <v>8.87</v>
      </c>
      <c r="F40" s="46">
        <f t="shared" si="5"/>
        <v>6.738868832731633</v>
      </c>
      <c r="G40" s="141">
        <v>8.31</v>
      </c>
      <c r="H40" s="46">
        <f t="shared" si="5"/>
        <v>13.369713506139162</v>
      </c>
      <c r="I40" s="141">
        <v>7.33</v>
      </c>
      <c r="J40" s="46">
        <f t="shared" si="0"/>
        <v>3.2394366197183158</v>
      </c>
      <c r="K40" s="141">
        <v>7.1</v>
      </c>
      <c r="L40" s="46">
        <f t="shared" si="1"/>
        <v>31.725417439703158</v>
      </c>
      <c r="M40" s="12">
        <v>5.39</v>
      </c>
      <c r="N40" s="46">
        <f t="shared" si="2"/>
        <v>-161.89206896551724</v>
      </c>
      <c r="O40" s="12">
        <v>6.08</v>
      </c>
      <c r="P40" s="46">
        <f t="shared" si="3"/>
        <v>-8.70870870870871</v>
      </c>
      <c r="Q40" s="12">
        <f>SUM(Q30+Q34+Q38)</f>
        <v>6.66</v>
      </c>
      <c r="R40" s="46" t="e">
        <f>+(Q40-#REF!)/#REF!*100</f>
        <v>#REF!</v>
      </c>
      <c r="S40" s="149"/>
    </row>
    <row r="41" spans="1:19" ht="12.75">
      <c r="A41" s="25"/>
      <c r="B41" s="21" t="s">
        <v>17</v>
      </c>
      <c r="C41" s="140">
        <v>36.96</v>
      </c>
      <c r="D41" s="46">
        <f t="shared" si="4"/>
        <v>-9.322865554465155</v>
      </c>
      <c r="E41" s="141">
        <v>40.76</v>
      </c>
      <c r="F41" s="46">
        <f t="shared" si="5"/>
        <v>20.16509433962263</v>
      </c>
      <c r="G41" s="141">
        <v>33.92</v>
      </c>
      <c r="H41" s="46">
        <f t="shared" si="5"/>
        <v>-0.41103934233705386</v>
      </c>
      <c r="I41" s="141">
        <v>34.06</v>
      </c>
      <c r="J41" s="46">
        <f t="shared" si="0"/>
        <v>1.793185893604308</v>
      </c>
      <c r="K41" s="141">
        <v>33.46</v>
      </c>
      <c r="L41" s="46">
        <f t="shared" si="1"/>
        <v>-11.01063829787234</v>
      </c>
      <c r="M41" s="12">
        <v>37.6</v>
      </c>
      <c r="N41" s="46">
        <f t="shared" si="2"/>
        <v>-271.8783561643836</v>
      </c>
      <c r="O41" s="12">
        <v>26.07</v>
      </c>
      <c r="P41" s="46">
        <f t="shared" si="3"/>
        <v>-21.875936469883122</v>
      </c>
      <c r="Q41" s="12">
        <f>Q40+Q39</f>
        <v>33.37</v>
      </c>
      <c r="R41" s="46" t="e">
        <f>+(Q41-#REF!)/#REF!*100</f>
        <v>#REF!</v>
      </c>
      <c r="S41" s="149"/>
    </row>
    <row r="42" spans="1:19" ht="12.75">
      <c r="A42" s="21" t="s">
        <v>26</v>
      </c>
      <c r="B42" s="21" t="s">
        <v>15</v>
      </c>
      <c r="C42" s="140">
        <v>113.14</v>
      </c>
      <c r="D42" s="46">
        <f t="shared" si="4"/>
        <v>-1.2309035355739821</v>
      </c>
      <c r="E42" s="141">
        <v>114.55</v>
      </c>
      <c r="F42" s="46">
        <f aca="true" t="shared" si="6" ref="F42:H54">+(E42-G42)/G42*100</f>
        <v>8.29079221024768</v>
      </c>
      <c r="G42" s="141">
        <v>105.78</v>
      </c>
      <c r="H42" s="46">
        <f t="shared" si="6"/>
        <v>0.742857142857144</v>
      </c>
      <c r="I42" s="141">
        <v>105</v>
      </c>
      <c r="J42" s="46">
        <f t="shared" si="0"/>
        <v>6.501673597727961</v>
      </c>
      <c r="K42" s="141">
        <v>98.59</v>
      </c>
      <c r="L42" s="46">
        <f t="shared" si="1"/>
        <v>-11.043941171163038</v>
      </c>
      <c r="M42" s="11">
        <v>110.83</v>
      </c>
      <c r="N42" s="46">
        <f t="shared" si="2"/>
        <v>-591.8998716887418</v>
      </c>
      <c r="O42" s="11">
        <v>83.07</v>
      </c>
      <c r="P42" s="46">
        <f t="shared" si="3"/>
        <v>-22.5310081134011</v>
      </c>
      <c r="Q42" s="12">
        <f>SUM(Q25+Q39)</f>
        <v>107.22999999999999</v>
      </c>
      <c r="R42" s="46" t="e">
        <f>+(Q42-#REF!)/#REF!*100</f>
        <v>#REF!</v>
      </c>
      <c r="S42" s="150"/>
    </row>
    <row r="43" spans="1:19" ht="12.75">
      <c r="A43" s="25"/>
      <c r="B43" s="21" t="s">
        <v>16</v>
      </c>
      <c r="C43" s="140">
        <v>100.49</v>
      </c>
      <c r="D43" s="46">
        <f t="shared" si="4"/>
        <v>-0.9658027003055129</v>
      </c>
      <c r="E43" s="141">
        <v>101.47</v>
      </c>
      <c r="F43" s="46">
        <f t="shared" si="6"/>
        <v>4.285714285714288</v>
      </c>
      <c r="G43" s="141">
        <v>97.3</v>
      </c>
      <c r="H43" s="46">
        <f t="shared" si="6"/>
        <v>7.871396895787133</v>
      </c>
      <c r="I43" s="141">
        <v>90.2</v>
      </c>
      <c r="J43" s="46">
        <f t="shared" si="0"/>
        <v>4.108956602031396</v>
      </c>
      <c r="K43" s="141">
        <v>86.64</v>
      </c>
      <c r="L43" s="46">
        <f t="shared" si="1"/>
        <v>-0.9262435677530043</v>
      </c>
      <c r="M43" s="11">
        <v>87.45</v>
      </c>
      <c r="N43" s="46">
        <f t="shared" si="2"/>
        <v>-791.2821336760925</v>
      </c>
      <c r="O43" s="11">
        <v>80.58</v>
      </c>
      <c r="P43" s="46">
        <f t="shared" si="3"/>
        <v>-12.650406504065042</v>
      </c>
      <c r="Q43" s="12">
        <f>SUM(Q26+Q28+Q40)</f>
        <v>92.25</v>
      </c>
      <c r="R43" s="46" t="e">
        <f>+(Q43-#REF!)/#REF!*100</f>
        <v>#REF!</v>
      </c>
      <c r="S43" s="149"/>
    </row>
    <row r="44" spans="1:19" ht="12.75">
      <c r="A44" s="25"/>
      <c r="B44" s="21" t="s">
        <v>17</v>
      </c>
      <c r="C44" s="140">
        <v>213.63</v>
      </c>
      <c r="D44" s="46">
        <f t="shared" si="4"/>
        <v>-1.1063790389778791</v>
      </c>
      <c r="E44" s="141">
        <v>216.02</v>
      </c>
      <c r="F44" s="46">
        <f t="shared" si="6"/>
        <v>6.371873153437067</v>
      </c>
      <c r="G44" s="141">
        <v>203.08</v>
      </c>
      <c r="H44" s="46">
        <f t="shared" si="6"/>
        <v>4.036885245901652</v>
      </c>
      <c r="I44" s="141">
        <v>195.2</v>
      </c>
      <c r="J44" s="46">
        <f t="shared" si="0"/>
        <v>5.3824974356205795</v>
      </c>
      <c r="K44" s="141">
        <v>185.23</v>
      </c>
      <c r="L44" s="46">
        <f t="shared" si="1"/>
        <v>-6.581601775267304</v>
      </c>
      <c r="M44" s="11">
        <v>198.28</v>
      </c>
      <c r="N44" s="46">
        <f t="shared" si="2"/>
        <v>-1203.904392966788</v>
      </c>
      <c r="O44" s="11">
        <v>163.65</v>
      </c>
      <c r="P44" s="46">
        <f t="shared" si="3"/>
        <v>-17.96170042109484</v>
      </c>
      <c r="Q44" s="12">
        <f>SUM(Q42+Q43)</f>
        <v>199.48</v>
      </c>
      <c r="R44" s="46" t="e">
        <f>+(Q44-#REF!)/#REF!*100</f>
        <v>#REF!</v>
      </c>
      <c r="S44" s="149"/>
    </row>
    <row r="45" spans="1:19" ht="12.75">
      <c r="A45" s="21" t="s">
        <v>27</v>
      </c>
      <c r="B45" s="25" t="s">
        <v>15</v>
      </c>
      <c r="C45" s="140">
        <v>2.47</v>
      </c>
      <c r="D45" s="46">
        <f t="shared" si="4"/>
        <v>-19.8051948051948</v>
      </c>
      <c r="E45" s="141">
        <v>3.08</v>
      </c>
      <c r="F45" s="46">
        <f t="shared" si="6"/>
        <v>33.33333333333333</v>
      </c>
      <c r="G45" s="141">
        <v>2.31</v>
      </c>
      <c r="H45" s="46">
        <f t="shared" si="6"/>
        <v>-15.693430656934312</v>
      </c>
      <c r="I45" s="141">
        <v>2.74</v>
      </c>
      <c r="J45" s="46">
        <f t="shared" si="0"/>
        <v>16.59574468085107</v>
      </c>
      <c r="K45" s="141">
        <v>2.35</v>
      </c>
      <c r="L45" s="46">
        <f t="shared" si="1"/>
        <v>-0.423728813559313</v>
      </c>
      <c r="M45" s="12">
        <v>2.36</v>
      </c>
      <c r="N45" s="46">
        <f t="shared" si="2"/>
        <v>-176.19428571428588</v>
      </c>
      <c r="O45" s="12">
        <v>2.19</v>
      </c>
      <c r="P45" s="46">
        <f t="shared" si="3"/>
        <v>-3.097345132743356</v>
      </c>
      <c r="Q45" s="12">
        <v>2.26</v>
      </c>
      <c r="R45" s="46" t="e">
        <f>+(Q45-#REF!)/#REF!*100</f>
        <v>#REF!</v>
      </c>
      <c r="S45" s="149"/>
    </row>
    <row r="46" spans="1:19" ht="12.75">
      <c r="A46" s="21" t="s">
        <v>28</v>
      </c>
      <c r="B46" s="25" t="s">
        <v>15</v>
      </c>
      <c r="C46" s="141">
        <v>1.2</v>
      </c>
      <c r="D46" s="46">
        <f t="shared" si="4"/>
        <v>26.31578947368421</v>
      </c>
      <c r="E46" s="141">
        <v>0.95</v>
      </c>
      <c r="F46" s="46">
        <f t="shared" si="6"/>
        <v>33.80281690140845</v>
      </c>
      <c r="G46" s="141">
        <v>0.71</v>
      </c>
      <c r="H46" s="46">
        <f t="shared" si="6"/>
        <v>31.481481481481467</v>
      </c>
      <c r="I46" s="141">
        <v>0.54</v>
      </c>
      <c r="J46" s="142">
        <f t="shared" si="0"/>
        <v>-11.475409836065566</v>
      </c>
      <c r="K46" s="141">
        <v>0.61</v>
      </c>
      <c r="L46" s="142">
        <f t="shared" si="1"/>
        <v>-48.30508474576271</v>
      </c>
      <c r="M46" s="12">
        <v>1.18</v>
      </c>
      <c r="N46" s="46">
        <f t="shared" si="2"/>
        <v>-102.1009756097561</v>
      </c>
      <c r="O46" s="12">
        <v>0.32</v>
      </c>
      <c r="P46" s="46">
        <f t="shared" si="3"/>
        <v>-56.16438356164384</v>
      </c>
      <c r="Q46" s="12">
        <v>0.73</v>
      </c>
      <c r="R46" s="46" t="e">
        <f>+(Q46-#REF!)/#REF!*100</f>
        <v>#REF!</v>
      </c>
      <c r="S46" s="149"/>
    </row>
    <row r="47" spans="1:19" ht="12.75">
      <c r="A47" s="21" t="s">
        <v>29</v>
      </c>
      <c r="B47" s="25" t="s">
        <v>16</v>
      </c>
      <c r="C47" s="140">
        <v>6.54</v>
      </c>
      <c r="D47" s="46">
        <f t="shared" si="4"/>
        <v>12.178387650085762</v>
      </c>
      <c r="E47" s="141">
        <v>5.83</v>
      </c>
      <c r="F47" s="46">
        <f t="shared" si="6"/>
        <v>-7.898894154818326</v>
      </c>
      <c r="G47" s="141">
        <v>6.33</v>
      </c>
      <c r="H47" s="46">
        <f t="shared" si="6"/>
        <v>13.035714285714295</v>
      </c>
      <c r="I47" s="141">
        <v>5.6</v>
      </c>
      <c r="J47" s="46">
        <f t="shared" si="0"/>
        <v>2.3765996343692852</v>
      </c>
      <c r="K47" s="141">
        <v>5.47</v>
      </c>
      <c r="L47" s="142">
        <f t="shared" si="1"/>
        <v>-4.370629370629371</v>
      </c>
      <c r="M47" s="12">
        <v>5.72</v>
      </c>
      <c r="N47" s="46">
        <f t="shared" si="2"/>
        <v>-125.43772357723577</v>
      </c>
      <c r="O47" s="12">
        <v>4.24</v>
      </c>
      <c r="P47" s="46">
        <f t="shared" si="3"/>
        <v>-22.486288848263246</v>
      </c>
      <c r="Q47" s="12">
        <v>5.47</v>
      </c>
      <c r="R47" s="46" t="e">
        <f>+(Q47-#REF!)/#REF!*100</f>
        <v>#REF!</v>
      </c>
      <c r="S47" s="149"/>
    </row>
    <row r="48" spans="1:19" ht="12.75">
      <c r="A48" s="21" t="s">
        <v>30</v>
      </c>
      <c r="B48" s="25" t="s">
        <v>16</v>
      </c>
      <c r="C48" s="140">
        <v>2.48</v>
      </c>
      <c r="D48" s="46">
        <f t="shared" si="4"/>
        <v>24</v>
      </c>
      <c r="E48" s="141">
        <v>2</v>
      </c>
      <c r="F48" s="46">
        <f t="shared" si="6"/>
        <v>-12.663755458515286</v>
      </c>
      <c r="G48" s="141">
        <v>2.29</v>
      </c>
      <c r="H48" s="46">
        <f t="shared" si="6"/>
        <v>-0.8658008658008665</v>
      </c>
      <c r="I48" s="141">
        <v>2.31</v>
      </c>
      <c r="J48" s="46">
        <f t="shared" si="0"/>
        <v>0</v>
      </c>
      <c r="K48" s="141">
        <v>2.31</v>
      </c>
      <c r="L48" s="142">
        <f t="shared" si="1"/>
        <v>-6.477732793522273</v>
      </c>
      <c r="M48" s="12">
        <v>2.47</v>
      </c>
      <c r="N48" s="46">
        <f t="shared" si="2"/>
        <v>-121.85000000000001</v>
      </c>
      <c r="O48" s="12">
        <v>2.04</v>
      </c>
      <c r="P48" s="46">
        <f t="shared" si="3"/>
        <v>-11.304347826086948</v>
      </c>
      <c r="Q48" s="12">
        <v>2.3</v>
      </c>
      <c r="R48" s="46" t="e">
        <f>+(Q48-#REF!)/#REF!*100</f>
        <v>#REF!</v>
      </c>
      <c r="S48" s="149"/>
    </row>
    <row r="49" spans="1:19" ht="12.75">
      <c r="A49" s="21" t="s">
        <v>31</v>
      </c>
      <c r="B49" s="21" t="s">
        <v>15</v>
      </c>
      <c r="C49" s="140">
        <v>4.82</v>
      </c>
      <c r="D49" s="46">
        <f t="shared" si="4"/>
        <v>-24.6875</v>
      </c>
      <c r="E49" s="141">
        <v>6.4</v>
      </c>
      <c r="F49" s="46">
        <f t="shared" si="6"/>
        <v>33.33333333333335</v>
      </c>
      <c r="G49" s="141">
        <v>4.8</v>
      </c>
      <c r="H49" s="46">
        <f t="shared" si="6"/>
        <v>-1.437371663244359</v>
      </c>
      <c r="I49" s="141">
        <v>4.87</v>
      </c>
      <c r="J49" s="46">
        <f t="shared" si="0"/>
        <v>3.1779661016949228</v>
      </c>
      <c r="K49" s="141">
        <v>4.72</v>
      </c>
      <c r="L49" s="142">
        <f t="shared" si="1"/>
        <v>-23.50081037277148</v>
      </c>
      <c r="M49" s="12">
        <v>6.17</v>
      </c>
      <c r="N49" s="46">
        <f t="shared" si="2"/>
        <v>-143.27942028985512</v>
      </c>
      <c r="O49" s="12">
        <v>4.15</v>
      </c>
      <c r="P49" s="46">
        <f t="shared" si="3"/>
        <v>-14.256198347107429</v>
      </c>
      <c r="Q49" s="12">
        <v>4.84</v>
      </c>
      <c r="R49" s="46" t="e">
        <f>+(Q49-#REF!)/#REF!*100</f>
        <v>#REF!</v>
      </c>
      <c r="S49" s="149"/>
    </row>
    <row r="50" spans="1:19" ht="12.75">
      <c r="A50" s="25"/>
      <c r="B50" s="21" t="s">
        <v>16</v>
      </c>
      <c r="C50" s="140">
        <v>9.43</v>
      </c>
      <c r="D50" s="46">
        <f t="shared" si="4"/>
        <v>12.79904306220096</v>
      </c>
      <c r="E50" s="141">
        <v>8.36</v>
      </c>
      <c r="F50" s="46">
        <f t="shared" si="6"/>
        <v>-11.063829787234052</v>
      </c>
      <c r="G50" s="141">
        <v>9.4</v>
      </c>
      <c r="H50" s="46">
        <f t="shared" si="6"/>
        <v>10.328638497652593</v>
      </c>
      <c r="I50" s="141">
        <v>8.52</v>
      </c>
      <c r="J50" s="46">
        <f t="shared" si="0"/>
        <v>1.3079667063020146</v>
      </c>
      <c r="K50" s="141">
        <v>8.41</v>
      </c>
      <c r="L50" s="142">
        <f t="shared" si="1"/>
        <v>-3.7757437070938225</v>
      </c>
      <c r="M50" s="12">
        <v>8.74</v>
      </c>
      <c r="N50" s="46">
        <f t="shared" si="2"/>
        <v>-148.09819354838714</v>
      </c>
      <c r="O50" s="12">
        <v>6.98</v>
      </c>
      <c r="P50" s="46">
        <f t="shared" si="3"/>
        <v>-18.171160609613118</v>
      </c>
      <c r="Q50" s="12">
        <v>8.53</v>
      </c>
      <c r="R50" s="46" t="e">
        <f>+(Q50-#REF!)/#REF!*100</f>
        <v>#REF!</v>
      </c>
      <c r="S50" s="150"/>
    </row>
    <row r="51" spans="1:19" ht="12.75">
      <c r="A51" s="25"/>
      <c r="B51" s="21" t="s">
        <v>17</v>
      </c>
      <c r="C51" s="140">
        <v>14.25</v>
      </c>
      <c r="D51" s="46">
        <f t="shared" si="4"/>
        <v>-3.455284552845527</v>
      </c>
      <c r="E51" s="141">
        <v>14.76</v>
      </c>
      <c r="F51" s="46">
        <f t="shared" si="6"/>
        <v>3.9436619718309895</v>
      </c>
      <c r="G51" s="141">
        <v>14.2</v>
      </c>
      <c r="H51" s="46">
        <f t="shared" si="6"/>
        <v>6.049290515309923</v>
      </c>
      <c r="I51" s="141">
        <v>13.39</v>
      </c>
      <c r="J51" s="46">
        <f t="shared" si="0"/>
        <v>1.9801980198019784</v>
      </c>
      <c r="K51" s="141">
        <v>13.13</v>
      </c>
      <c r="L51" s="142">
        <f t="shared" si="1"/>
        <v>-11.938296445338695</v>
      </c>
      <c r="M51" s="12">
        <v>14.91</v>
      </c>
      <c r="N51" s="46">
        <f t="shared" si="2"/>
        <v>-188.99406250000007</v>
      </c>
      <c r="O51" s="12">
        <v>11.13</v>
      </c>
      <c r="P51" s="46">
        <f t="shared" si="3"/>
        <v>-16.75392670157067</v>
      </c>
      <c r="Q51" s="12">
        <f>SUM(Q49+Q50)</f>
        <v>13.37</v>
      </c>
      <c r="R51" s="46" t="e">
        <f>+(Q51-#REF!)/#REF!*100</f>
        <v>#REF!</v>
      </c>
      <c r="S51" s="149"/>
    </row>
    <row r="52" spans="1:19" ht="12.75">
      <c r="A52" s="21" t="s">
        <v>32</v>
      </c>
      <c r="B52" s="21" t="s">
        <v>15</v>
      </c>
      <c r="C52" s="140">
        <v>117.96</v>
      </c>
      <c r="D52" s="46">
        <f t="shared" si="4"/>
        <v>-2.4720959073997593</v>
      </c>
      <c r="E52" s="141">
        <v>120.95</v>
      </c>
      <c r="F52" s="46">
        <f t="shared" si="6"/>
        <v>9.387718187573492</v>
      </c>
      <c r="G52" s="141">
        <v>110.57</v>
      </c>
      <c r="H52" s="46">
        <f t="shared" si="6"/>
        <v>0.6371165923363872</v>
      </c>
      <c r="I52" s="141">
        <v>109.87</v>
      </c>
      <c r="J52" s="46">
        <f t="shared" si="0"/>
        <v>6.349820927306168</v>
      </c>
      <c r="K52" s="141">
        <v>103.31</v>
      </c>
      <c r="L52" s="142">
        <f t="shared" si="1"/>
        <v>-11.700854700854698</v>
      </c>
      <c r="M52" s="12">
        <v>117</v>
      </c>
      <c r="N52" s="46">
        <f t="shared" si="2"/>
        <v>-627.6535211267606</v>
      </c>
      <c r="O52" s="12">
        <v>87.22</v>
      </c>
      <c r="P52" s="46">
        <f t="shared" si="3"/>
        <v>-22.1736414740787</v>
      </c>
      <c r="Q52" s="12">
        <f>SUM(Q42+Q49)</f>
        <v>112.07</v>
      </c>
      <c r="R52" s="46" t="e">
        <f>+(Q52-#REF!)/#REF!*100</f>
        <v>#REF!</v>
      </c>
      <c r="S52" s="149"/>
    </row>
    <row r="53" spans="1:19" ht="12.75">
      <c r="A53" s="25"/>
      <c r="B53" s="21" t="s">
        <v>16</v>
      </c>
      <c r="C53" s="140">
        <v>109.92</v>
      </c>
      <c r="D53" s="46">
        <f t="shared" si="4"/>
        <v>0.0819448238186319</v>
      </c>
      <c r="E53" s="141">
        <v>109.83</v>
      </c>
      <c r="F53" s="46">
        <f t="shared" si="6"/>
        <v>2.923812201293229</v>
      </c>
      <c r="G53" s="141">
        <v>106.71</v>
      </c>
      <c r="H53" s="46">
        <f t="shared" si="6"/>
        <v>8.082649650562129</v>
      </c>
      <c r="I53" s="141">
        <v>98.73</v>
      </c>
      <c r="J53" s="46">
        <f t="shared" si="0"/>
        <v>3.871646501841144</v>
      </c>
      <c r="K53" s="141">
        <v>95.05</v>
      </c>
      <c r="L53" s="142">
        <f t="shared" si="1"/>
        <v>-1.1851543819523864</v>
      </c>
      <c r="M53" s="12">
        <v>96.19</v>
      </c>
      <c r="N53" s="46">
        <f t="shared" si="2"/>
        <v>-832.7307785336353</v>
      </c>
      <c r="O53" s="12">
        <v>87.55</v>
      </c>
      <c r="P53" s="46">
        <f t="shared" si="3"/>
        <v>-13.127604683468947</v>
      </c>
      <c r="Q53" s="12">
        <f>SUM(Q43+Q50)</f>
        <v>100.78</v>
      </c>
      <c r="R53" s="46" t="e">
        <f>+(Q53-#REF!)/#REF!*100</f>
        <v>#REF!</v>
      </c>
      <c r="S53" s="149"/>
    </row>
    <row r="54" spans="1:19" ht="12.75">
      <c r="A54" s="30"/>
      <c r="B54" s="31" t="s">
        <v>17</v>
      </c>
      <c r="C54" s="140">
        <v>227.88</v>
      </c>
      <c r="D54" s="46">
        <f t="shared" si="4"/>
        <v>-1.2566080249588376</v>
      </c>
      <c r="E54" s="134">
        <v>230.78</v>
      </c>
      <c r="F54" s="46">
        <f t="shared" si="6"/>
        <v>6.213181148748159</v>
      </c>
      <c r="G54" s="134">
        <v>217.28</v>
      </c>
      <c r="H54" s="46">
        <f t="shared" si="6"/>
        <v>4.161073825503359</v>
      </c>
      <c r="I54" s="134">
        <v>208.6</v>
      </c>
      <c r="J54" s="33">
        <f t="shared" si="0"/>
        <v>5.162331115144172</v>
      </c>
      <c r="K54" s="134">
        <v>198.36</v>
      </c>
      <c r="L54" s="34">
        <f t="shared" si="1"/>
        <v>-6.956236221211119</v>
      </c>
      <c r="M54" s="18">
        <v>213.19</v>
      </c>
      <c r="N54" s="33">
        <f t="shared" si="2"/>
        <v>-1291.6358061974795</v>
      </c>
      <c r="O54" s="18">
        <v>174.77</v>
      </c>
      <c r="P54" s="33">
        <f t="shared" si="3"/>
        <v>-17.89053323937044</v>
      </c>
      <c r="Q54" s="18">
        <f>+Q52+Q53</f>
        <v>212.85</v>
      </c>
      <c r="R54" s="46" t="e">
        <f>+(Q54-#REF!)/#REF!*100</f>
        <v>#REF!</v>
      </c>
      <c r="S54" s="150"/>
    </row>
    <row r="55" spans="1:19" ht="12.75">
      <c r="A55" s="35" t="s">
        <v>33</v>
      </c>
      <c r="B55" s="36"/>
      <c r="C55" s="135"/>
      <c r="D55" s="135"/>
      <c r="E55" s="136"/>
      <c r="F55" s="137"/>
      <c r="G55" s="136"/>
      <c r="H55" s="137"/>
      <c r="I55" s="136"/>
      <c r="J55" s="137"/>
      <c r="K55" s="136"/>
      <c r="L55" s="39"/>
      <c r="M55" s="40"/>
      <c r="N55" s="41"/>
      <c r="O55" s="40"/>
      <c r="P55" s="41"/>
      <c r="Q55" s="40"/>
      <c r="R55" s="41"/>
      <c r="S55" s="149"/>
    </row>
    <row r="56" spans="1:19" ht="12.75">
      <c r="A56" s="25" t="s">
        <v>35</v>
      </c>
      <c r="B56" s="21" t="s">
        <v>15</v>
      </c>
      <c r="C56" s="140">
        <v>50.52</v>
      </c>
      <c r="D56" s="46">
        <f aca="true" t="shared" si="7" ref="D56:D76">+(C56-E56)/E56*100</f>
        <v>-31.377343113284432</v>
      </c>
      <c r="E56" s="141">
        <v>73.62</v>
      </c>
      <c r="F56" s="46">
        <f>+(E56-G56)/G56*100</f>
        <v>123.49726775956287</v>
      </c>
      <c r="G56" s="141">
        <v>32.94</v>
      </c>
      <c r="H56" s="46">
        <f>+(G56-I56)/I56*100</f>
        <v>-47.69768180374722</v>
      </c>
      <c r="I56" s="141">
        <v>62.98</v>
      </c>
      <c r="J56" s="46">
        <f aca="true" t="shared" si="8" ref="J56:J76">+(I56-K56)/K56*100</f>
        <v>19.68833143291524</v>
      </c>
      <c r="K56" s="141">
        <v>52.62</v>
      </c>
      <c r="L56" s="142">
        <f aca="true" t="shared" si="9" ref="L56:L76">+(K56-M56)/M56*100</f>
        <v>-23.294460641399414</v>
      </c>
      <c r="M56" s="12">
        <v>68.6</v>
      </c>
      <c r="N56" s="143">
        <f aca="true" t="shared" si="10" ref="N56:N76">+(M56-P56)/P56*100</f>
        <v>-252.61939058171743</v>
      </c>
      <c r="O56" s="12">
        <v>30.95</v>
      </c>
      <c r="P56" s="143">
        <f aca="true" t="shared" si="11" ref="P56:P76">+(O56-Q56)/Q56*100</f>
        <v>-44.948416933475634</v>
      </c>
      <c r="Q56" s="12">
        <v>56.22</v>
      </c>
      <c r="R56" s="44" t="e">
        <f>+(Q56-#REF!)/#REF!*100</f>
        <v>#REF!</v>
      </c>
      <c r="S56" s="150"/>
    </row>
    <row r="57" spans="1:19" ht="12.75">
      <c r="A57" s="45"/>
      <c r="B57" s="21" t="s">
        <v>16</v>
      </c>
      <c r="C57" s="140">
        <v>15.65</v>
      </c>
      <c r="D57" s="46">
        <f t="shared" si="7"/>
        <v>-14.058209774848986</v>
      </c>
      <c r="E57" s="141">
        <v>18.21</v>
      </c>
      <c r="F57" s="46">
        <f aca="true" t="shared" si="12" ref="F57:H72">+(E57-G57)/G57*100</f>
        <v>16.061185468451253</v>
      </c>
      <c r="G57" s="141">
        <v>15.69</v>
      </c>
      <c r="H57" s="46">
        <f t="shared" si="12"/>
        <v>-7.433628318584069</v>
      </c>
      <c r="I57" s="141">
        <v>16.95</v>
      </c>
      <c r="J57" s="46">
        <f t="shared" si="8"/>
        <v>12.103174603174605</v>
      </c>
      <c r="K57" s="141">
        <v>15.12</v>
      </c>
      <c r="L57" s="46">
        <f t="shared" si="9"/>
        <v>19.33701657458563</v>
      </c>
      <c r="M57" s="12">
        <v>12.67</v>
      </c>
      <c r="N57" s="143">
        <f t="shared" si="10"/>
        <v>-146.9692612137203</v>
      </c>
      <c r="O57" s="12">
        <v>10.26</v>
      </c>
      <c r="P57" s="143">
        <f t="shared" si="11"/>
        <v>-26.975088967971534</v>
      </c>
      <c r="Q57" s="12">
        <v>14.05</v>
      </c>
      <c r="R57" s="46" t="e">
        <f>+(Q57-#REF!)/#REF!*100</f>
        <v>#REF!</v>
      </c>
      <c r="S57" s="150"/>
    </row>
    <row r="58" spans="1:19" ht="12.75">
      <c r="A58" s="45"/>
      <c r="B58" s="21" t="s">
        <v>17</v>
      </c>
      <c r="C58" s="140">
        <v>68.17</v>
      </c>
      <c r="D58" s="46">
        <f t="shared" si="7"/>
        <v>-25.76500054448437</v>
      </c>
      <c r="E58" s="141">
        <v>91.83</v>
      </c>
      <c r="F58" s="46">
        <f t="shared" si="12"/>
        <v>88.79523026315789</v>
      </c>
      <c r="G58" s="141">
        <v>48.64</v>
      </c>
      <c r="H58" s="46">
        <f t="shared" si="12"/>
        <v>-39.146753409233085</v>
      </c>
      <c r="I58" s="141">
        <v>79.93</v>
      </c>
      <c r="J58" s="46">
        <f t="shared" si="8"/>
        <v>17.995276055506366</v>
      </c>
      <c r="K58" s="141">
        <v>67.74</v>
      </c>
      <c r="L58" s="142">
        <f t="shared" si="9"/>
        <v>-16.648209671465487</v>
      </c>
      <c r="M58" s="11">
        <v>81.27</v>
      </c>
      <c r="N58" s="143">
        <f t="shared" si="10"/>
        <v>-296.5190261527873</v>
      </c>
      <c r="O58" s="11">
        <v>41.21</v>
      </c>
      <c r="P58" s="143">
        <f t="shared" si="11"/>
        <v>-41.354774441440156</v>
      </c>
      <c r="Q58" s="12">
        <v>70.27</v>
      </c>
      <c r="R58" s="46" t="e">
        <f>+(Q58-#REF!)/#REF!*100</f>
        <v>#REF!</v>
      </c>
      <c r="S58" s="150"/>
    </row>
    <row r="59" spans="1:19" ht="12.75">
      <c r="A59" s="25" t="s">
        <v>36</v>
      </c>
      <c r="B59" s="25" t="s">
        <v>15</v>
      </c>
      <c r="C59" s="140">
        <v>11.23</v>
      </c>
      <c r="D59" s="46">
        <f t="shared" si="7"/>
        <v>6.6476733143399915</v>
      </c>
      <c r="E59" s="141">
        <v>10.53</v>
      </c>
      <c r="F59" s="46">
        <f t="shared" si="12"/>
        <v>38.18897637795274</v>
      </c>
      <c r="G59" s="141">
        <v>7.62</v>
      </c>
      <c r="H59" s="46">
        <f t="shared" si="12"/>
        <v>-23.107971745711403</v>
      </c>
      <c r="I59" s="141">
        <v>9.91</v>
      </c>
      <c r="J59" s="46">
        <f t="shared" si="8"/>
        <v>24.968474148802024</v>
      </c>
      <c r="K59" s="141">
        <v>7.93</v>
      </c>
      <c r="L59" s="142">
        <f t="shared" si="9"/>
        <v>-0.5018820577164371</v>
      </c>
      <c r="M59" s="12">
        <v>7.97</v>
      </c>
      <c r="N59" s="143">
        <f t="shared" si="10"/>
        <v>-123.13071111111111</v>
      </c>
      <c r="O59" s="12">
        <v>4.28</v>
      </c>
      <c r="P59" s="143">
        <f t="shared" si="11"/>
        <v>-34.45635528330781</v>
      </c>
      <c r="Q59" s="12">
        <v>6.53</v>
      </c>
      <c r="R59" s="46" t="e">
        <f>+(Q59-#REF!)/#REF!*100</f>
        <v>#REF!</v>
      </c>
      <c r="S59" s="150"/>
    </row>
    <row r="60" spans="1:19" ht="12.75">
      <c r="A60" s="25" t="s">
        <v>37</v>
      </c>
      <c r="B60" s="25" t="s">
        <v>15</v>
      </c>
      <c r="C60" s="140">
        <v>6.66</v>
      </c>
      <c r="D60" s="46">
        <f t="shared" si="7"/>
        <v>-12.021136063408191</v>
      </c>
      <c r="E60" s="141">
        <v>7.57</v>
      </c>
      <c r="F60" s="46">
        <f t="shared" si="12"/>
        <v>22.491909385113278</v>
      </c>
      <c r="G60" s="141">
        <v>6.18</v>
      </c>
      <c r="H60" s="46">
        <f t="shared" si="12"/>
        <v>-3.588143525741036</v>
      </c>
      <c r="I60" s="141">
        <v>6.41</v>
      </c>
      <c r="J60" s="46">
        <f t="shared" si="8"/>
        <v>-4.896142433234423</v>
      </c>
      <c r="K60" s="141">
        <v>6.74</v>
      </c>
      <c r="L60" s="142">
        <f t="shared" si="9"/>
        <v>-13.810741687979542</v>
      </c>
      <c r="M60" s="12">
        <v>7.82</v>
      </c>
      <c r="N60" s="143">
        <f t="shared" si="10"/>
        <v>-121.23875486381324</v>
      </c>
      <c r="O60" s="12">
        <v>4.41</v>
      </c>
      <c r="P60" s="143">
        <f t="shared" si="11"/>
        <v>-36.819484240687686</v>
      </c>
      <c r="Q60" s="12">
        <v>6.98</v>
      </c>
      <c r="R60" s="46" t="e">
        <f>+(Q60-#REF!)/#REF!*100</f>
        <v>#REF!</v>
      </c>
      <c r="S60" s="150"/>
    </row>
    <row r="61" spans="1:19" ht="12.75">
      <c r="A61" s="25" t="s">
        <v>38</v>
      </c>
      <c r="B61" s="25" t="s">
        <v>15</v>
      </c>
      <c r="C61" s="140">
        <v>1.04</v>
      </c>
      <c r="D61" s="46">
        <f t="shared" si="7"/>
        <v>-5.4545454545454595</v>
      </c>
      <c r="E61" s="141">
        <v>1.1</v>
      </c>
      <c r="F61" s="46">
        <f t="shared" si="12"/>
        <v>-9.090909090909081</v>
      </c>
      <c r="G61" s="141">
        <v>1.21</v>
      </c>
      <c r="H61" s="46">
        <f t="shared" si="12"/>
        <v>12.037037037037027</v>
      </c>
      <c r="I61" s="141">
        <v>1.08</v>
      </c>
      <c r="J61" s="46">
        <f t="shared" si="8"/>
        <v>-3.571428571428574</v>
      </c>
      <c r="K61" s="141">
        <v>1.12</v>
      </c>
      <c r="L61" s="46">
        <f t="shared" si="9"/>
        <v>2.7522935779816535</v>
      </c>
      <c r="M61" s="12">
        <v>1.09</v>
      </c>
      <c r="N61" s="143">
        <f t="shared" si="10"/>
        <v>-103.22045454545457</v>
      </c>
      <c r="O61" s="12">
        <v>0.86</v>
      </c>
      <c r="P61" s="143">
        <f t="shared" si="11"/>
        <v>-33.84615384615385</v>
      </c>
      <c r="Q61" s="12">
        <v>1.3</v>
      </c>
      <c r="R61" s="46" t="e">
        <f>+(Q61-#REF!)/#REF!*100</f>
        <v>#REF!</v>
      </c>
      <c r="S61" s="150"/>
    </row>
    <row r="62" spans="1:19" ht="12.75">
      <c r="A62" s="25" t="s">
        <v>39</v>
      </c>
      <c r="B62" s="25" t="s">
        <v>16</v>
      </c>
      <c r="C62" s="140">
        <v>69.76</v>
      </c>
      <c r="D62" s="46">
        <f t="shared" si="7"/>
        <v>19.59540545174011</v>
      </c>
      <c r="E62" s="141">
        <v>58.33</v>
      </c>
      <c r="F62" s="46">
        <f t="shared" si="12"/>
        <v>-21.57838128529174</v>
      </c>
      <c r="G62" s="141">
        <v>74.38</v>
      </c>
      <c r="H62" s="46">
        <f t="shared" si="12"/>
        <v>-8.52293690812939</v>
      </c>
      <c r="I62" s="141">
        <v>81.31</v>
      </c>
      <c r="J62" s="46">
        <f t="shared" si="8"/>
        <v>7.085473462399571</v>
      </c>
      <c r="K62" s="141">
        <v>75.93</v>
      </c>
      <c r="L62" s="46">
        <f t="shared" si="9"/>
        <v>20.69623271340011</v>
      </c>
      <c r="M62" s="12">
        <v>62.91</v>
      </c>
      <c r="N62" s="143">
        <f t="shared" si="10"/>
        <v>-365.8117456359102</v>
      </c>
      <c r="O62" s="12">
        <v>38.8</v>
      </c>
      <c r="P62" s="143">
        <f t="shared" si="11"/>
        <v>-23.66712571316152</v>
      </c>
      <c r="Q62" s="12">
        <v>50.83</v>
      </c>
      <c r="R62" s="46" t="e">
        <f>+(Q62-#REF!)/#REF!*100</f>
        <v>#REF!</v>
      </c>
      <c r="S62" s="150"/>
    </row>
    <row r="63" spans="1:19" ht="12.75">
      <c r="A63" s="25" t="s">
        <v>40</v>
      </c>
      <c r="B63" s="25" t="s">
        <v>16</v>
      </c>
      <c r="C63" s="140">
        <v>1.36</v>
      </c>
      <c r="D63" s="46">
        <f t="shared" si="7"/>
        <v>-16.5644171779141</v>
      </c>
      <c r="E63" s="141">
        <v>1.63</v>
      </c>
      <c r="F63" s="46">
        <f t="shared" si="12"/>
        <v>-2.976190476190479</v>
      </c>
      <c r="G63" s="141">
        <v>1.68</v>
      </c>
      <c r="H63" s="46">
        <f t="shared" si="12"/>
        <v>-2.890173410404627</v>
      </c>
      <c r="I63" s="141">
        <v>1.73</v>
      </c>
      <c r="J63" s="46">
        <f t="shared" si="8"/>
        <v>1.764705882352943</v>
      </c>
      <c r="K63" s="141">
        <v>1.7</v>
      </c>
      <c r="L63" s="142">
        <f t="shared" si="9"/>
        <v>-13.70558375634518</v>
      </c>
      <c r="M63" s="12">
        <v>1.97</v>
      </c>
      <c r="N63" s="143">
        <f t="shared" si="10"/>
        <v>-112.8665625</v>
      </c>
      <c r="O63" s="12">
        <v>1.77</v>
      </c>
      <c r="P63" s="143">
        <f t="shared" si="11"/>
        <v>-15.31100478468899</v>
      </c>
      <c r="Q63" s="12">
        <v>2.09</v>
      </c>
      <c r="R63" s="46" t="e">
        <f>+(Q63-#REF!)/#REF!*100</f>
        <v>#REF!</v>
      </c>
      <c r="S63" s="150"/>
    </row>
    <row r="64" spans="1:19" ht="12.75">
      <c r="A64" s="25" t="s">
        <v>41</v>
      </c>
      <c r="B64" s="25" t="s">
        <v>16</v>
      </c>
      <c r="C64" s="140">
        <v>1.81</v>
      </c>
      <c r="D64" s="46">
        <f t="shared" si="7"/>
        <v>-19.555555555555554</v>
      </c>
      <c r="E64" s="141">
        <v>2.25</v>
      </c>
      <c r="F64" s="46">
        <f t="shared" si="12"/>
        <v>-6.2499999999999964</v>
      </c>
      <c r="G64" s="141">
        <v>2.4</v>
      </c>
      <c r="H64" s="46">
        <f t="shared" si="12"/>
        <v>4.803493449781654</v>
      </c>
      <c r="I64" s="141">
        <v>2.29</v>
      </c>
      <c r="J64" s="46">
        <f t="shared" si="8"/>
        <v>31.60919540229885</v>
      </c>
      <c r="K64" s="141">
        <v>1.74</v>
      </c>
      <c r="L64" s="46">
        <f t="shared" si="9"/>
        <v>28.888888888888882</v>
      </c>
      <c r="M64" s="12">
        <v>1.35</v>
      </c>
      <c r="N64" s="143">
        <f t="shared" si="10"/>
        <v>-107.10357142857143</v>
      </c>
      <c r="O64" s="12">
        <v>1.79</v>
      </c>
      <c r="P64" s="143">
        <f t="shared" si="11"/>
        <v>-19.004524886877824</v>
      </c>
      <c r="Q64" s="12">
        <v>2.21</v>
      </c>
      <c r="R64" s="46" t="e">
        <f>+(Q64-#REF!)/#REF!*100</f>
        <v>#REF!</v>
      </c>
      <c r="S64" s="150"/>
    </row>
    <row r="65" spans="1:19" ht="12.75">
      <c r="A65" s="25" t="s">
        <v>42</v>
      </c>
      <c r="B65" s="21" t="s">
        <v>15</v>
      </c>
      <c r="C65" s="140">
        <v>3.33</v>
      </c>
      <c r="D65" s="46">
        <f t="shared" si="7"/>
        <v>-28.077753779697623</v>
      </c>
      <c r="E65" s="141">
        <v>4.63</v>
      </c>
      <c r="F65" s="46">
        <f t="shared" si="12"/>
        <v>26.502732240437147</v>
      </c>
      <c r="G65" s="141">
        <v>3.66</v>
      </c>
      <c r="H65" s="46">
        <f t="shared" si="12"/>
        <v>-19.736842105263147</v>
      </c>
      <c r="I65" s="141">
        <v>4.56</v>
      </c>
      <c r="J65" s="46">
        <f t="shared" si="8"/>
        <v>5.80046403712297</v>
      </c>
      <c r="K65" s="141">
        <v>4.31</v>
      </c>
      <c r="L65" s="46">
        <f t="shared" si="9"/>
        <v>40.84967320261436</v>
      </c>
      <c r="M65" s="12">
        <v>3.06</v>
      </c>
      <c r="N65" s="143">
        <f t="shared" si="10"/>
        <v>-95.94615384615385</v>
      </c>
      <c r="O65" s="12">
        <v>2.72</v>
      </c>
      <c r="P65" s="143">
        <f t="shared" si="11"/>
        <v>75.48387096774194</v>
      </c>
      <c r="Q65" s="12">
        <v>1.55</v>
      </c>
      <c r="R65" s="46" t="e">
        <f>+(Q65-#REF!)/#REF!*100</f>
        <v>#REF!</v>
      </c>
      <c r="S65" s="150"/>
    </row>
    <row r="66" spans="1:19" ht="12.75">
      <c r="A66" s="45"/>
      <c r="B66" s="21" t="s">
        <v>16</v>
      </c>
      <c r="C66" s="140">
        <v>7.79</v>
      </c>
      <c r="D66" s="46">
        <f t="shared" si="7"/>
        <v>-22.1</v>
      </c>
      <c r="E66" s="141">
        <v>10</v>
      </c>
      <c r="F66" s="46">
        <f t="shared" si="12"/>
        <v>16.00928074245941</v>
      </c>
      <c r="G66" s="141">
        <v>8.62</v>
      </c>
      <c r="H66" s="46">
        <f t="shared" si="12"/>
        <v>-12.309257375381494</v>
      </c>
      <c r="I66" s="141">
        <v>9.83</v>
      </c>
      <c r="J66" s="46">
        <f t="shared" si="8"/>
        <v>30.026455026455036</v>
      </c>
      <c r="K66" s="141">
        <v>7.56</v>
      </c>
      <c r="L66" s="46">
        <f t="shared" si="9"/>
        <v>21.153846153846143</v>
      </c>
      <c r="M66" s="12">
        <v>6.24</v>
      </c>
      <c r="N66" s="143">
        <f t="shared" si="10"/>
        <v>-57.53558441558438</v>
      </c>
      <c r="O66" s="12">
        <v>6.01</v>
      </c>
      <c r="P66" s="143">
        <f t="shared" si="11"/>
        <v>14.69465648854961</v>
      </c>
      <c r="Q66" s="12">
        <v>5.24</v>
      </c>
      <c r="R66" s="46" t="e">
        <f>+(Q66-#REF!)/#REF!*100</f>
        <v>#REF!</v>
      </c>
      <c r="S66" s="150"/>
    </row>
    <row r="67" spans="1:19" ht="12.75">
      <c r="A67" s="45"/>
      <c r="B67" s="21" t="s">
        <v>17</v>
      </c>
      <c r="C67" s="140">
        <v>11.12</v>
      </c>
      <c r="D67" s="46">
        <f t="shared" si="7"/>
        <v>-23.99179767600821</v>
      </c>
      <c r="E67" s="141">
        <v>14.63</v>
      </c>
      <c r="F67" s="46">
        <f t="shared" si="12"/>
        <v>19.136807817589588</v>
      </c>
      <c r="G67" s="141">
        <v>12.28</v>
      </c>
      <c r="H67" s="46">
        <f t="shared" si="12"/>
        <v>-14.662960389159146</v>
      </c>
      <c r="I67" s="141">
        <v>14.39</v>
      </c>
      <c r="J67" s="46">
        <f t="shared" si="8"/>
        <v>21.22999157540018</v>
      </c>
      <c r="K67" s="141">
        <v>11.87</v>
      </c>
      <c r="L67" s="46">
        <f t="shared" si="9"/>
        <v>27.63440860215052</v>
      </c>
      <c r="M67" s="12">
        <v>9.3</v>
      </c>
      <c r="N67" s="143">
        <f t="shared" si="10"/>
        <v>-67.45</v>
      </c>
      <c r="O67" s="12">
        <v>8.73</v>
      </c>
      <c r="P67" s="143">
        <f t="shared" si="11"/>
        <v>28.571428571428577</v>
      </c>
      <c r="Q67" s="12">
        <v>6.79</v>
      </c>
      <c r="R67" s="46" t="e">
        <f>+(Q67-#REF!)/#REF!*100</f>
        <v>#REF!</v>
      </c>
      <c r="S67" s="150"/>
    </row>
    <row r="68" spans="1:19" ht="12.75">
      <c r="A68" s="25" t="s">
        <v>43</v>
      </c>
      <c r="B68" s="25" t="s">
        <v>15</v>
      </c>
      <c r="C68" s="140">
        <v>90.45</v>
      </c>
      <c r="D68" s="46">
        <f t="shared" si="7"/>
        <v>-17.5328227571116</v>
      </c>
      <c r="E68" s="141">
        <v>109.68</v>
      </c>
      <c r="F68" s="46">
        <f t="shared" si="12"/>
        <v>23.918201333182694</v>
      </c>
      <c r="G68" s="141">
        <v>88.51</v>
      </c>
      <c r="H68" s="46">
        <f t="shared" si="12"/>
        <v>6.973652405124499</v>
      </c>
      <c r="I68" s="141">
        <v>82.74</v>
      </c>
      <c r="J68" s="46">
        <f t="shared" si="8"/>
        <v>20.314090446415587</v>
      </c>
      <c r="K68" s="141">
        <v>68.77</v>
      </c>
      <c r="L68" s="142">
        <f t="shared" si="9"/>
        <v>-12.03632642619597</v>
      </c>
      <c r="M68" s="12">
        <v>78.18</v>
      </c>
      <c r="N68" s="143">
        <f t="shared" si="10"/>
        <v>-456.4123394495411</v>
      </c>
      <c r="O68" s="12">
        <v>46.55</v>
      </c>
      <c r="P68" s="143">
        <f t="shared" si="11"/>
        <v>-21.935267482810676</v>
      </c>
      <c r="Q68" s="12">
        <v>59.63</v>
      </c>
      <c r="R68" s="46" t="e">
        <f>+(Q68-#REF!)/#REF!*100</f>
        <v>#REF!</v>
      </c>
      <c r="S68" s="150"/>
    </row>
    <row r="69" spans="1:19" ht="12.75">
      <c r="A69" s="25" t="s">
        <v>44</v>
      </c>
      <c r="B69" s="21" t="s">
        <v>15</v>
      </c>
      <c r="C69" s="140">
        <v>163.23</v>
      </c>
      <c r="D69" s="46">
        <f t="shared" si="7"/>
        <v>-21.194418963935696</v>
      </c>
      <c r="E69" s="141">
        <v>207.13</v>
      </c>
      <c r="F69" s="46">
        <f t="shared" si="12"/>
        <v>47.823294319155</v>
      </c>
      <c r="G69" s="141">
        <v>140.12</v>
      </c>
      <c r="H69" s="46">
        <f t="shared" si="12"/>
        <v>-16.436068702290076</v>
      </c>
      <c r="I69" s="141">
        <v>167.68</v>
      </c>
      <c r="J69" s="46">
        <f t="shared" si="8"/>
        <v>18.510142059509505</v>
      </c>
      <c r="K69" s="141">
        <v>141.49</v>
      </c>
      <c r="L69" s="142">
        <f t="shared" si="9"/>
        <v>-15.13315738963531</v>
      </c>
      <c r="M69" s="12">
        <v>166.72</v>
      </c>
      <c r="N69" s="143">
        <f t="shared" si="10"/>
        <v>-619.3304429783225</v>
      </c>
      <c r="O69" s="12">
        <v>89.76</v>
      </c>
      <c r="P69" s="143">
        <f t="shared" si="11"/>
        <v>-32.10287443267775</v>
      </c>
      <c r="Q69" s="12">
        <v>132.2</v>
      </c>
      <c r="R69" s="46" t="e">
        <f>+(Q69-#REF!)/#REF!*100</f>
        <v>#REF!</v>
      </c>
      <c r="S69" s="150"/>
    </row>
    <row r="70" spans="1:19" ht="12.75">
      <c r="A70" s="25"/>
      <c r="B70" s="21" t="s">
        <v>16</v>
      </c>
      <c r="C70" s="140">
        <v>96.37</v>
      </c>
      <c r="D70" s="46">
        <f t="shared" si="7"/>
        <v>6.580402565804029</v>
      </c>
      <c r="E70" s="141">
        <v>90.42</v>
      </c>
      <c r="F70" s="46">
        <f t="shared" si="12"/>
        <v>-12.017125620317207</v>
      </c>
      <c r="G70" s="141">
        <v>102.77</v>
      </c>
      <c r="H70" s="46">
        <f t="shared" si="12"/>
        <v>-8.331103380608335</v>
      </c>
      <c r="I70" s="141">
        <v>112.11</v>
      </c>
      <c r="J70" s="46">
        <f t="shared" si="8"/>
        <v>9.857912787849097</v>
      </c>
      <c r="K70" s="141">
        <v>102.05</v>
      </c>
      <c r="L70" s="46">
        <f t="shared" si="9"/>
        <v>19.86140474512567</v>
      </c>
      <c r="M70" s="12">
        <v>85.14</v>
      </c>
      <c r="N70" s="143">
        <f t="shared" si="10"/>
        <v>-501.02017721518973</v>
      </c>
      <c r="O70" s="12">
        <v>58.62</v>
      </c>
      <c r="P70" s="143">
        <f t="shared" si="11"/>
        <v>-21.23085192152648</v>
      </c>
      <c r="Q70" s="12">
        <v>74.42</v>
      </c>
      <c r="R70" s="46" t="e">
        <f>+(Q70-#REF!)/#REF!*100</f>
        <v>#REF!</v>
      </c>
      <c r="S70" s="150"/>
    </row>
    <row r="71" spans="1:19" ht="12.75">
      <c r="A71" s="45"/>
      <c r="B71" s="21" t="s">
        <v>17</v>
      </c>
      <c r="C71" s="140">
        <v>259.6</v>
      </c>
      <c r="D71" s="46">
        <f t="shared" si="7"/>
        <v>-12.754158964879847</v>
      </c>
      <c r="E71" s="141">
        <v>297.55</v>
      </c>
      <c r="F71" s="46">
        <f t="shared" si="12"/>
        <v>22.50401416278975</v>
      </c>
      <c r="G71" s="141">
        <v>242.89</v>
      </c>
      <c r="H71" s="46">
        <f t="shared" si="12"/>
        <v>-13.188462775653178</v>
      </c>
      <c r="I71" s="141">
        <v>279.79</v>
      </c>
      <c r="J71" s="46">
        <f t="shared" si="8"/>
        <v>14.88461854315514</v>
      </c>
      <c r="K71" s="141">
        <v>243.54</v>
      </c>
      <c r="L71" s="142">
        <f t="shared" si="9"/>
        <v>-3.3034225363297156</v>
      </c>
      <c r="M71" s="12">
        <v>251.86</v>
      </c>
      <c r="N71" s="143">
        <f t="shared" si="10"/>
        <v>-993.5321634615386</v>
      </c>
      <c r="O71" s="12">
        <v>148.38</v>
      </c>
      <c r="P71" s="143">
        <f t="shared" si="11"/>
        <v>-28.187009969993227</v>
      </c>
      <c r="Q71" s="12">
        <f>SUM(Q69+Q70)</f>
        <v>206.62</v>
      </c>
      <c r="R71" s="46" t="e">
        <f>+(Q71-#REF!)/#REF!*100</f>
        <v>#REF!</v>
      </c>
      <c r="S71" s="150"/>
    </row>
    <row r="72" spans="1:19" ht="12.75">
      <c r="A72" s="25" t="s">
        <v>45</v>
      </c>
      <c r="B72" s="21" t="s">
        <v>17</v>
      </c>
      <c r="C72" s="140">
        <v>221.67</v>
      </c>
      <c r="D72" s="46">
        <f t="shared" si="7"/>
        <v>-14.36022253129346</v>
      </c>
      <c r="E72" s="141">
        <v>258.84</v>
      </c>
      <c r="F72" s="46">
        <f t="shared" si="12"/>
        <v>14.369034994697765</v>
      </c>
      <c r="G72" s="141">
        <v>226.32</v>
      </c>
      <c r="H72" s="46">
        <f t="shared" si="12"/>
        <v>22.341748202605537</v>
      </c>
      <c r="I72" s="141">
        <v>184.99</v>
      </c>
      <c r="J72" s="46">
        <f t="shared" si="8"/>
        <v>12.599671312922284</v>
      </c>
      <c r="K72" s="11">
        <v>164.29</v>
      </c>
      <c r="L72" s="46">
        <f t="shared" si="9"/>
        <v>19.666399592104305</v>
      </c>
      <c r="M72" s="12">
        <v>137.29</v>
      </c>
      <c r="N72" s="143">
        <f t="shared" si="10"/>
        <v>-1099.6271886380187</v>
      </c>
      <c r="O72" s="12">
        <v>86.24</v>
      </c>
      <c r="P72" s="143">
        <f t="shared" si="11"/>
        <v>-13.734120236070826</v>
      </c>
      <c r="Q72" s="12">
        <v>99.97</v>
      </c>
      <c r="R72" s="46" t="e">
        <f>+(Q72-#REF!)/#REF!*100</f>
        <v>#REF!</v>
      </c>
      <c r="S72" s="150"/>
    </row>
    <row r="73" spans="1:19" ht="12.75">
      <c r="A73" s="25" t="s">
        <v>46</v>
      </c>
      <c r="B73" s="21" t="s">
        <v>17</v>
      </c>
      <c r="C73" s="140">
        <v>102.54</v>
      </c>
      <c r="D73" s="46">
        <f t="shared" si="7"/>
        <v>0.3228646903434229</v>
      </c>
      <c r="E73" s="141">
        <v>102.21</v>
      </c>
      <c r="F73" s="46">
        <f aca="true" t="shared" si="13" ref="F73:H76">+(E73-G73)/G73*100</f>
        <v>-0.9305030532131511</v>
      </c>
      <c r="G73" s="141">
        <v>103.17</v>
      </c>
      <c r="H73" s="46">
        <f t="shared" si="13"/>
        <v>3.4804413239719145</v>
      </c>
      <c r="I73" s="141">
        <v>99.7</v>
      </c>
      <c r="J73" s="46">
        <f t="shared" si="8"/>
        <v>6.075114373869569</v>
      </c>
      <c r="K73" s="141">
        <v>93.99</v>
      </c>
      <c r="L73" s="142">
        <f t="shared" si="9"/>
        <v>-8.320327740928601</v>
      </c>
      <c r="M73" s="12">
        <v>102.52</v>
      </c>
      <c r="N73" s="143">
        <f t="shared" si="10"/>
        <v>-3600.231225806442</v>
      </c>
      <c r="O73" s="12">
        <v>102.74</v>
      </c>
      <c r="P73" s="143">
        <f t="shared" si="11"/>
        <v>-2.928949357520794</v>
      </c>
      <c r="Q73" s="12">
        <v>105.84</v>
      </c>
      <c r="R73" s="46" t="e">
        <f>+(Q73-#REF!)/#REF!*100</f>
        <v>#REF!</v>
      </c>
      <c r="S73" s="150"/>
    </row>
    <row r="74" spans="1:19" ht="12.75">
      <c r="A74" s="25" t="s">
        <v>47</v>
      </c>
      <c r="B74" s="21" t="s">
        <v>17</v>
      </c>
      <c r="C74" s="140">
        <v>7.84</v>
      </c>
      <c r="D74" s="46">
        <f t="shared" si="7"/>
        <v>-20.808080808080813</v>
      </c>
      <c r="E74" s="141">
        <v>9.9</v>
      </c>
      <c r="F74" s="46">
        <f t="shared" si="13"/>
        <v>3.5564853556485336</v>
      </c>
      <c r="G74" s="141">
        <v>9.56</v>
      </c>
      <c r="H74" s="46">
        <f t="shared" si="13"/>
        <v>9.885057471264384</v>
      </c>
      <c r="I74" s="141">
        <v>8.7</v>
      </c>
      <c r="J74" s="142">
        <f t="shared" si="8"/>
        <v>-0.3436426116838618</v>
      </c>
      <c r="K74" s="141">
        <v>8.73</v>
      </c>
      <c r="L74" s="142">
        <f t="shared" si="9"/>
        <v>-5.211726384364825</v>
      </c>
      <c r="M74" s="12">
        <v>9.21</v>
      </c>
      <c r="N74" s="143">
        <f t="shared" si="10"/>
        <v>-209.51891304347825</v>
      </c>
      <c r="O74" s="12">
        <v>10.02</v>
      </c>
      <c r="P74" s="143">
        <f t="shared" si="11"/>
        <v>-8.409506398537477</v>
      </c>
      <c r="Q74" s="12">
        <v>10.94</v>
      </c>
      <c r="R74" s="46" t="e">
        <f>+(Q74-#REF!)/#REF!*100</f>
        <v>#REF!</v>
      </c>
      <c r="S74" s="150"/>
    </row>
    <row r="75" spans="1:19" ht="12.75">
      <c r="A75" s="25" t="s">
        <v>48</v>
      </c>
      <c r="B75" s="21" t="s">
        <v>17</v>
      </c>
      <c r="C75" s="140">
        <v>110.38</v>
      </c>
      <c r="D75" s="46">
        <f t="shared" si="7"/>
        <v>-1.5431272857015466</v>
      </c>
      <c r="E75" s="141">
        <v>112.11</v>
      </c>
      <c r="F75" s="46">
        <f t="shared" si="13"/>
        <v>-0.5499866938703136</v>
      </c>
      <c r="G75" s="141">
        <v>112.73</v>
      </c>
      <c r="H75" s="46">
        <f t="shared" si="13"/>
        <v>3.9944649446494442</v>
      </c>
      <c r="I75" s="141">
        <v>108.4</v>
      </c>
      <c r="J75" s="46">
        <f t="shared" si="8"/>
        <v>5.529595015576331</v>
      </c>
      <c r="K75" s="141">
        <v>102.72</v>
      </c>
      <c r="L75" s="142">
        <f t="shared" si="9"/>
        <v>-8.064083057370452</v>
      </c>
      <c r="M75" s="12">
        <v>111.73</v>
      </c>
      <c r="N75" s="143">
        <f t="shared" si="10"/>
        <v>-3345.728706467665</v>
      </c>
      <c r="O75" s="12">
        <v>112.76</v>
      </c>
      <c r="P75" s="143">
        <f t="shared" si="11"/>
        <v>-3.4423702688816546</v>
      </c>
      <c r="Q75" s="12">
        <f>SUM(Q73+Q74)</f>
        <v>116.78</v>
      </c>
      <c r="R75" s="46" t="e">
        <f>+(Q75-#REF!)/#REF!*100</f>
        <v>#REF!</v>
      </c>
      <c r="S75" s="150"/>
    </row>
    <row r="76" spans="1:19" ht="12.75">
      <c r="A76" s="48" t="s">
        <v>49</v>
      </c>
      <c r="B76" s="7" t="s">
        <v>17</v>
      </c>
      <c r="C76" s="140">
        <v>2904.49</v>
      </c>
      <c r="D76" s="46">
        <f t="shared" si="7"/>
        <v>-16.582708192126102</v>
      </c>
      <c r="E76" s="141">
        <v>3481.88</v>
      </c>
      <c r="F76" s="46">
        <f t="shared" si="13"/>
        <v>-2.062331233123304</v>
      </c>
      <c r="G76" s="141">
        <v>3555.2</v>
      </c>
      <c r="H76" s="46">
        <f t="shared" si="13"/>
        <v>26.442177741738153</v>
      </c>
      <c r="I76" s="141">
        <v>2811.72</v>
      </c>
      <c r="J76" s="46">
        <f t="shared" si="8"/>
        <v>18.59393980294235</v>
      </c>
      <c r="K76" s="141">
        <v>2370.88</v>
      </c>
      <c r="L76" s="46">
        <f t="shared" si="9"/>
        <v>1.3798795010711482</v>
      </c>
      <c r="M76" s="12">
        <v>2338.61</v>
      </c>
      <c r="N76" s="143">
        <f t="shared" si="10"/>
        <v>-70843.36904631043</v>
      </c>
      <c r="O76" s="12">
        <v>2873.83</v>
      </c>
      <c r="P76" s="143">
        <f t="shared" si="11"/>
        <v>-3.305765659067051</v>
      </c>
      <c r="Q76" s="12">
        <v>2972.08</v>
      </c>
      <c r="R76" s="33" t="e">
        <f>+(Q76-#REF!)/#REF!*100</f>
        <v>#REF!</v>
      </c>
      <c r="S76" s="150"/>
    </row>
    <row r="77" spans="1:19" ht="12.75">
      <c r="A77" s="110" t="s">
        <v>50</v>
      </c>
      <c r="B77" s="111" t="s">
        <v>51</v>
      </c>
      <c r="C77" s="112"/>
      <c r="D77" s="111"/>
      <c r="E77" s="113"/>
      <c r="F77" s="114"/>
      <c r="G77" s="13"/>
      <c r="H77" s="115"/>
      <c r="I77" s="13"/>
      <c r="J77" s="13"/>
      <c r="K77" s="116"/>
      <c r="L77" s="13"/>
      <c r="M77" s="116"/>
      <c r="N77" s="13"/>
      <c r="O77" s="26"/>
      <c r="P77" s="10"/>
      <c r="Q77" s="10"/>
      <c r="R77" s="15"/>
      <c r="S77" s="149"/>
    </row>
    <row r="78" spans="1:19" ht="12.75">
      <c r="A78" s="153" t="s">
        <v>52</v>
      </c>
      <c r="B78" s="154"/>
      <c r="C78" s="154"/>
      <c r="D78" s="154"/>
      <c r="E78" s="154"/>
      <c r="F78" s="154"/>
      <c r="G78" s="10"/>
      <c r="H78" s="10"/>
      <c r="I78" s="10"/>
      <c r="J78" s="13"/>
      <c r="K78" s="13"/>
      <c r="L78" s="13"/>
      <c r="M78" s="13"/>
      <c r="N78" s="13"/>
      <c r="O78" s="10"/>
      <c r="P78" s="10"/>
      <c r="Q78" s="10"/>
      <c r="R78" s="10"/>
      <c r="S78" s="149"/>
    </row>
    <row r="79" spans="1:19" ht="12.75">
      <c r="A79" s="151" t="s">
        <v>53</v>
      </c>
      <c r="B79" s="152"/>
      <c r="C79" s="152"/>
      <c r="D79" s="6"/>
      <c r="E79" s="6"/>
      <c r="F79" s="108"/>
      <c r="G79" s="91"/>
      <c r="H79" s="6"/>
      <c r="I79" s="18"/>
      <c r="J79" s="18"/>
      <c r="K79" s="18"/>
      <c r="L79" s="18"/>
      <c r="M79" s="18"/>
      <c r="N79" s="18"/>
      <c r="O79" s="6"/>
      <c r="P79" s="6"/>
      <c r="Q79" s="6"/>
      <c r="R79" s="6"/>
      <c r="S79" s="149"/>
    </row>
    <row r="80" spans="1:18" ht="12.75">
      <c r="A80" s="15"/>
      <c r="B80" s="117"/>
      <c r="C80" s="15"/>
      <c r="D80" s="48"/>
      <c r="E80" s="117"/>
      <c r="F80" s="118"/>
      <c r="G80" s="12"/>
      <c r="H80" s="119"/>
      <c r="I80" s="12"/>
      <c r="J80" s="12"/>
      <c r="K80" s="12"/>
      <c r="L80" s="12"/>
      <c r="M80" s="120"/>
      <c r="N80" s="12"/>
      <c r="O80" s="15"/>
      <c r="P80" s="15"/>
      <c r="Q80" s="15"/>
      <c r="R80" s="15"/>
    </row>
  </sheetData>
  <mergeCells count="3">
    <mergeCell ref="A79:C79"/>
    <mergeCell ref="A78:F78"/>
    <mergeCell ref="B3:D3"/>
  </mergeCells>
  <hyperlinks>
    <hyperlink ref="O2052" location="'S&amp;P CNX Defty'!A1" display="S&amp;P CNX Defty"/>
    <hyperlink ref="P2052" location="'CNX Nifty Junior'!A1" display="CNX Nifty Junior"/>
    <hyperlink ref="P2051" location="'Options time series-BSE '!A1" display="Stock Options"/>
    <hyperlink ref="O2049" location="'CNX Midcap 200'!A1" display="CNX Midcap 200"/>
    <hyperlink ref="O2048" location="'Options time series-BSE '!A1" display="Stock Options"/>
    <hyperlink ref="P2049" location="'Options time series-BSE '!A1" display="Sensex Futures"/>
    <hyperlink ref="P2048" location="'Options time series-BSE '!A1" display="Sensex Futures"/>
    <hyperlink ref="G2052" location="'Options time series-BSE '!A1" display="Sensex Options"/>
    <hyperlink ref="H2052" location="'BSE TECK'!A1" display="BSE TECk "/>
    <hyperlink ref="H2051" location="'BSE SENSEX'!A1" display="SENSEX "/>
    <hyperlink ref="G2049" location="'BSE 200'!A1" display="BSE200 "/>
    <hyperlink ref="G2048" location="'BSE 100'!A1" tooltip="Time Series on BSE CD" display="BSE100 "/>
    <hyperlink ref="H2049" location="'BSE 100'!A1" display="BSE100 "/>
    <hyperlink ref="H2048" location="'BSE TECK'!A1" display="BSE TECk "/>
    <hyperlink ref="G2070" location="'Options time series-BSE '!A1" display="Sensex Futures"/>
    <hyperlink ref="H2071" location="'Options time series-BSE '!A1" display="Sensex Futures"/>
    <hyperlink ref="G2068" location="'Options time series-BSE '!A1" display="Sensex Options"/>
    <hyperlink ref="L2067" location="'Options time series-BSE '!A1" display="Stock Futures"/>
    <hyperlink ref="K2065" location="'S&amp;P CNX Defty'!A1" display="S&amp;P CNX Defty"/>
    <hyperlink ref="K2064" location="'CNX Nifty Junior'!A1" display="CNX Nifty Junior"/>
    <hyperlink ref="L2065" location="'Options time series-BSE '!A1" display="Stock Options"/>
    <hyperlink ref="K2061" location="'CNX Midcap 200'!A1" display="CNX Midcap 200"/>
    <hyperlink ref="L2061" location="'Options time series-BSE '!A1" display="Stock Options"/>
    <hyperlink ref="K2070" location="'Options time series-BSE '!A1" display="Sensex Futures"/>
    <hyperlink ref="L2071" location="'Options time series-BSE '!A1" display="Sensex Futures"/>
    <hyperlink ref="K2068" location="'Options time series-BSE '!A1" display="Sensex Options"/>
    <hyperlink ref="P2067" location="'Options time series-BSE '!A1" display="Stock Futures"/>
    <hyperlink ref="O2065" location="'S&amp;P CNX Defty'!A1" display="S&amp;P CNX Defty"/>
    <hyperlink ref="O2064" location="'CNX Nifty Junior'!A1" display="CNX Nifty Junior"/>
    <hyperlink ref="P2065" location="'Options time series-BSE '!A1" display="Stock Options"/>
    <hyperlink ref="O2061" location="'CNX Midcap 200'!A1" display="CNX Midcap 200"/>
    <hyperlink ref="P2061" location="'Options time series-BSE '!A1" display="Stock Options"/>
    <hyperlink ref="J2077" location="'Options time series-NSE '!A1" tooltip="Time series on Stock Futures" display="Stock Futures"/>
    <hyperlink ref="O2070" location="'Options time series-BSE '!A1" display="Sensex Futures"/>
    <hyperlink ref="P2071" location="'Options time series-BSE '!A1" display="Sensex Futures"/>
    <hyperlink ref="O2068" location="'Options time series-BSE '!A1" display="Sensex Options"/>
    <hyperlink ref="H412" location="'CNX Nifty Junior'!A1" display="CNX Nifty Junior"/>
    <hyperlink ref="K412" location="'CNX Nifty Junior'!A1" display="CNX Nifty Junior"/>
    <hyperlink ref="J412" location="'CNX Nifty Junior'!A1" display="CNX Nifty Junior"/>
    <hyperlink ref="M412" location="'CNX Nifty Junior'!A1" display="CNX Nifty Junior"/>
    <hyperlink ref="L412" location="'CNX Nifty Junior'!A1" display="CNX Nifty Junior"/>
    <hyperlink ref="O412" location="'CNX Nifty Junior'!A1" display="CNX Nifty Junior"/>
    <hyperlink ref="N412" location="'CNX Nifty Junior'!A1" display="CNX Nifty Junior"/>
    <hyperlink ref="Q412" location="'CNX Nifty Junior'!A1" display="CNX Nifty Junior"/>
    <hyperlink ref="P412" location="'CNX Nifty Junior'!A1" display="CNX Nifty Junior"/>
    <hyperlink ref="C1444" location="'BSE TECK'!A1" display="BSE TECk "/>
    <hyperlink ref="K1445" location="'BSE 200'!A1" display="BSE200 "/>
    <hyperlink ref="N1445" location="'Options time series-NSE '!A1" display="Nifty Futures"/>
    <hyperlink ref="L1385" location="'Options time series-BSE '!A1" display="Stock Futures"/>
    <hyperlink ref="M1385" location="'Options time series-BSE '!A1" display="Stock Futures"/>
    <hyperlink ref="I1385" location="'Options time series-BSE '!A1" display="Stock Futures"/>
    <hyperlink ref="J1385" location="'Options time series-BSE '!A1" display="Stock Futures"/>
    <hyperlink ref="F1385" location="'Options time series-BSE '!A1" display="Stock Futures"/>
    <hyperlink ref="G1385" location="'Options time series-BSE '!A1" display="Stock Futures"/>
    <hyperlink ref="C1385" location="'Options time series-BSE '!A1" display="Stock Futures"/>
    <hyperlink ref="D1385" location="'Options time series-BSE '!A1" display="Stock Futures"/>
    <hyperlink ref="O1385" location="'Options time series-BSE '!A1" display="Stock Futures"/>
    <hyperlink ref="P1385" location="'Options time series-BSE '!A1" display="Stock Futures"/>
    <hyperlink ref="F1925" location="'Options time series-NSE '!A1" display="Stock Options"/>
    <hyperlink ref="F1926" location="'Options time series-NSE '!A1" display="Stock Options"/>
    <hyperlink ref="H1923" location="'Options time series-NSE '!A1" display="Nifty Futures"/>
    <hyperlink ref="F1856" location="'BSE IT '!A1" display="BSE IT "/>
    <hyperlink ref="F1918" location="'Options time series-NSE '!A1" tooltip="Time series on Nifty Futures" display="Stock Options"/>
    <hyperlink ref="F1919" location="'Options time series-NSE '!A1" display="Stock Futures"/>
    <hyperlink ref="F1915" location="'Options time series-NSE '!A1" tooltip="Time series on Nifty Futures" display="Nifty Futures"/>
    <hyperlink ref="B1856" location="'BSE FMC'!A1" display="BSEFMC "/>
    <hyperlink ref="F1855" location="'Options time series-NSE '!A1" tooltip="Time series on Stock Futures" display="Nifty Futures"/>
    <hyperlink ref="B1254" location="'Options time series-NSE '!A1" display="Nifty Futures"/>
    <hyperlink ref="B1113" location="'Options time series-NSE '!A1" display="Stock Options"/>
    <hyperlink ref="B1129" location="'Options time series-NSE '!A1" display="Stock Options"/>
    <hyperlink ref="B1193" location="'Options time series-NSE '!A1" display="Stock Futures"/>
    <hyperlink ref="A1138" location="'BSE 200'!A1" display="BSE200 "/>
    <hyperlink ref="F1054" location="'Options time series-NSE '!A1" display="Nifty Options"/>
    <hyperlink ref="A1291" location="'BSE 100'!A1" display="BSE100 "/>
    <hyperlink ref="F1292" location="'Options time series-NSE '!A1" display="Stock Futures"/>
    <hyperlink ref="D1292" location="'BSE TECK'!A1" display="BSE TECk "/>
    <hyperlink ref="C1292" location="'BSE SENSEX'!A1" display="SENSEX "/>
    <hyperlink ref="C1289" location="'CNX Midcap 200'!A1" display="CNX Midcap 200"/>
    <hyperlink ref="I1331" location="'Options time series-NSE '!A1" display="Nifty Futures"/>
    <hyperlink ref="F1331" location="'Options time series-BSE '!A1" display="Stock Futures"/>
    <hyperlink ref="A1343" location="'S&amp;P CNX Defty'!A1" display="S&amp;P CNX Defty"/>
    <hyperlink ref="A1211" location="'BSE 100'!A1" display="BSE100 "/>
    <hyperlink ref="F1212" location="'Options time series-NSE '!A1" display="Stock Futures"/>
    <hyperlink ref="F1209" location="'BSE SENSEX'!A1" display="SENSEX "/>
    <hyperlink ref="C1209" location="'CNX Midcap 200'!A1" display="CNX Midcap 200"/>
    <hyperlink ref="I1254" location="'Options time series-NSE '!A1" display="Nifty Futures"/>
    <hyperlink ref="F1160" location="'Options time series-NSE '!A1" display="Nifty Futures"/>
    <hyperlink ref="F1082" location="'Options time series-NSE '!A1" display="Nifty Futures"/>
    <hyperlink ref="C1194" location="'Options time series-BSE '!A1" display="Sensex Options"/>
    <hyperlink ref="F1110" location="'Options time series-NSE '!A1" display="Stock Futures"/>
    <hyperlink ref="F1109" location="'BSE SENSEX'!A1" display="SENSEX "/>
    <hyperlink ref="H1194" location="'Options time series-BSE '!A1" display="Sensex Options"/>
    <hyperlink ref="F1194" location="'Options time series-BSE '!A1" display="Sensex Options"/>
    <hyperlink ref="C1132" location="'S&amp;P CNX Defty'!A1" display="S&amp;P CNX Defty"/>
    <hyperlink ref="I1129" location="'Options time series-NSE '!A1" display="Stock Options"/>
    <hyperlink ref="D1189" location="'CNX Midcap 200'!A1" display="CNX Midcap 200"/>
    <hyperlink ref="D1193" location="'Options time series-BSE '!A1" display="Stock Futures"/>
    <hyperlink ref="F1131" location="'Options time series-NSE '!A1" display="Nifty Options"/>
    <hyperlink ref="F1037" location="'Options time series-NSE '!A1" display="Nifty Futures"/>
    <hyperlink ref="F1132" location="'Options time series-NSE '!A1" display="Stock Options"/>
    <hyperlink ref="F1011" location="'Options time series-NSE '!A1" display="Nifty Futures"/>
    <hyperlink ref="F1129" location="'Options time series-NSE '!A1" display="Nifty Futures"/>
    <hyperlink ref="F983" location="'Options time series-NSE '!A1" display="Nifty Options"/>
    <hyperlink ref="N1594" location="'Options time series-NSE '!A1" display="Stock Options"/>
    <hyperlink ref="K1610" location="'BSE 100'!A1" display="BSE100 "/>
    <hyperlink ref="K1609" location="'BSE TECK'!A1" display="BSE TECk "/>
    <hyperlink ref="K1608" location="'BSE SENSEX'!A1" display="SENSEX "/>
    <hyperlink ref="K1601" location="'BSE PSU'!A1" display="BSEPSU "/>
    <hyperlink ref="K1600" location="'BSE CG'!A1" display="BSE CG "/>
    <hyperlink ref="C2234" location="'BSE SENSEX'!A1" display="SENSEX "/>
    <hyperlink ref="A2168" location="'BSE CG'!A1" display="BSE CG "/>
    <hyperlink ref="F2172" location="'Options time series-NSE '!A1" display="Nifty Futures"/>
    <hyperlink ref="F2173" location="'Options time series-NSE '!A1" tooltip="Time series on Nifty Futures" display="Stock Futures"/>
    <hyperlink ref="C2133" location="'BSE CD'!A1" display="BSE CD "/>
    <hyperlink ref="B2147" location="'Options time series-NSE '!A1" display="Nifty Futures"/>
    <hyperlink ref="H2173" r:id="rId1" display="Interest Futures"/>
    <hyperlink ref="H2158" r:id="rId2" display="Interest Futures"/>
    <hyperlink ref="F2147" location="'Options time series-NSE '!A1" display="Nifty Futures"/>
    <hyperlink ref="I2147" location="'Options time series-NSE '!A1" display="Nifty Futures"/>
    <hyperlink ref="D2147" location="'Options time series-BSE '!A1" display="Sensex Futures"/>
    <hyperlink ref="F2121" location="'Options time series-NSE '!A1" display="Nifty Futures"/>
    <hyperlink ref="N1374" location="'Options time series-NSE '!A1" display="Nifty Options"/>
    <hyperlink ref="M1373" location="'S&amp;P CNX 500'!A1" display="S&amp;P CNX 500"/>
    <hyperlink ref="M1375" location="'Options time series-NSE '!A1" display="Stock Options"/>
    <hyperlink ref="N1376" location="'Options time series-NSE '!A1" display="Stock Options"/>
    <hyperlink ref="N1370" location="'Options time series-NSE '!A1" display="Stock Options"/>
    <hyperlink ref="N1372" location="'CNX Nifty Junior'!A1" display="CNX Nifty Junior"/>
    <hyperlink ref="M1371" location="'S&amp;P CNX Defty'!A1" display="S&amp;P CNX Defty"/>
    <hyperlink ref="D977" location="'CNX Nifty Junior'!A1" display="CNX Nifty Junior"/>
    <hyperlink ref="C977" location="'BSE CG'!A1" display="BSE CG "/>
    <hyperlink ref="F2109" location="'Options time series-NSE '!A1" display="Stock Futures"/>
    <hyperlink ref="F2105" location="'Options time series-NSE '!A1" display="Nifty Futures"/>
    <hyperlink ref="D2105" location="'Options time series-BSE '!A1" display="Sensex Futures"/>
    <hyperlink ref="F2088" location="'Options time series-NSE '!A1" display="Nifty Options"/>
    <hyperlink ref="C2086" location="'BSE FMC'!A1" display="BSEFMC "/>
    <hyperlink ref="C2085" location="'BSE CD'!A1" display="BSE CD "/>
    <hyperlink ref="F2085" location="'Options time series-NSE '!A1" tooltip="Time series on Nifty Futures" display="Nifty Futures"/>
    <hyperlink ref="F2086" location="'Options time series-NSE '!A1" display="Stock Futures"/>
    <hyperlink ref="C2083" location="'BSE PSU'!A1" display="BSEPSU "/>
    <hyperlink ref="C2082" location="'BSE CG'!A1" display="BSE CG "/>
    <hyperlink ref="D2083" location="'S&amp;P CNX NIFTY'!A1" display="S&amp;P CNX Nifty"/>
    <hyperlink ref="D2082" location="'CNX Nifty Junior'!A1" display="CNX Nifty Junior"/>
    <hyperlink ref="F2083" location="'Options time series-NSE '!A1" display="Stock Futures"/>
    <hyperlink ref="D2080" location="'S&amp;P CNX 500'!A1" display="S&amp;P CNX 500"/>
    <hyperlink ref="C2080" location="'CNX Midcap 200'!A1" display="CNX Midcap 200"/>
    <hyperlink ref="C2079" location="'S&amp;P CNX 500'!A1" tooltip="Time Series on Sensex Futures" display="S&amp;P CNX 500"/>
    <hyperlink ref="D2079" location="'S&amp;P CNX Defty'!A1" display="S&amp;P CNX Defty"/>
    <hyperlink ref="F2080" location="'Options time series-NSE '!A1" display="Nifty Futures"/>
    <hyperlink ref="F2079" location="'Options time series-NSE '!A1" tooltip="Time series on Nifty Futures" display="Nifty Options"/>
    <hyperlink ref="C2070" location="'Options time series-BSE '!A1" display="Sensex Futures"/>
    <hyperlink ref="D2071" location="'Options time series-BSE '!A1" display="Sensex Futures"/>
    <hyperlink ref="C2068" location="'Options time series-BSE '!A1" display="Sensex Options"/>
    <hyperlink ref="H2067" location="'Options time series-BSE '!A1" display="Stock Futures"/>
    <hyperlink ref="G2065" location="'S&amp;P CNX Defty'!A1" display="S&amp;P CNX Defty"/>
    <hyperlink ref="G2064" location="'CNX Nifty Junior'!A1" display="CNX Nifty Junior"/>
    <hyperlink ref="H2065" location="'Options time series-BSE '!A1" display="Stock Options"/>
    <hyperlink ref="G2061" location="'CNX Midcap 200'!A1" display="CNX Midcap 200"/>
    <hyperlink ref="H2061" location="'Options time series-BSE '!A1" display="Stock Options"/>
    <hyperlink ref="C2052" location="'Options time series-BSE '!A1" display="Sensex Options"/>
    <hyperlink ref="D2052" location="'BSE TECK'!A1" display="BSE TECk "/>
    <hyperlink ref="D2051" location="'BSE SENSEX'!A1" display="SENSEX "/>
    <hyperlink ref="C2049" location="'BSE 200'!A1" display="BSE200 "/>
    <hyperlink ref="C2048" location="'BSE 100'!A1" tooltip="Time Series on BSE CD" display="BSE100 "/>
    <hyperlink ref="D2049" location="'BSE 100'!A1" display="BSE100 "/>
    <hyperlink ref="D2048" location="'BSE TECK'!A1" display="BSE TECk "/>
    <hyperlink ref="D2118" location="'Options time series-BSE '!A1" display="Sensex Futures"/>
    <hyperlink ref="F2118" location="'Options time series-NSE '!A1" display="Nifty Futures"/>
    <hyperlink ref="F2117" location="'Options time series-NSE '!A1" display="Nifty Futures"/>
    <hyperlink ref="H2115" location="'Options time series-NSE '!A1" display="Stock Futures"/>
    <hyperlink ref="C2115" location="'Options time series-BSE '!A1" display="Stock Futures"/>
    <hyperlink ref="D2114" location="'Options time series-BSE '!A1" display="Sensex Futures"/>
    <hyperlink ref="F2115" location="'Options time series-NSE '!A1" display="Nifty Futures"/>
    <hyperlink ref="F2114" location="'Options time series-NSE '!A1" display="Stock Futures"/>
    <hyperlink ref="C2111" location="'S&amp;P CNX NIFTY'!A1" display="S&amp;P CNX Nifty"/>
    <hyperlink ref="F2111" location="'BSE PSU'!A1" display="BSEPSU "/>
    <hyperlink ref="C2107" location="'CNX Midcap 200'!A1" display="CNX Midcap 200"/>
    <hyperlink ref="D2107" location="'CNX Midcap 200'!A1" display="CNX Midcap 200"/>
    <hyperlink ref="F2108" location="'Options time series-NSE '!A1" tooltip="Time series on Nifty Futures" display="Stock Options"/>
    <hyperlink ref="F2107" location="'Options time series-NSE '!A1" display="Nifty Futures"/>
    <hyperlink ref="F2182" location="'Options time series-NSE '!A1" display="Nifty Futures"/>
    <hyperlink ref="E2085" location="'Options time series-NSE '!A1" display="Stock Futures"/>
    <hyperlink ref="H1751" location="'Options time series-NSE '!A1" display="Nifty Options"/>
    <hyperlink ref="C1751" location="'Options time series-BSE '!A1" display="Sensex Options"/>
    <hyperlink ref="I339" location="'Options time series-NSE '!A1" display="Stock Options"/>
    <hyperlink ref="I333" location="'Options time series-NSE '!A1" display="Stock Futures"/>
    <hyperlink ref="I335" location="'Options time series-NSE '!A1" display="Nifty Options"/>
    <hyperlink ref="I330" location="'Options time series-NSE '!A1" display="Nifty Futures"/>
    <hyperlink ref="G328" location="'Options time series-NSE '!A1" display="Nifty Futures"/>
    <hyperlink ref="H1799" location="'Options time series-NSE '!A1" display="Nifty Futures"/>
    <hyperlink ref="F1853" location="'Options time series-NSE '!A1" tooltip="Time series on Nifty Futures" display="Nifty Futures"/>
    <hyperlink ref="D1853" location="'Options time series-BSE '!A1" display="Stock Futures"/>
    <hyperlink ref="C1571" location="'Options time series-BSE '!A1" display="Sensex Futures"/>
    <hyperlink ref="C1573" location="'Options time series-BSE '!A1" display="Sensex Futures"/>
    <hyperlink ref="D1572" location="'Options time series-BSE '!A1" display="Sensex Futures"/>
    <hyperlink ref="C1581" location="'Options time series-BSE '!A1" display="Stock Options"/>
    <hyperlink ref="D1555" location="'BSE 200'!A1" display="BSE200 "/>
    <hyperlink ref="D1556" location="'BSE IT '!A1" display="BSE IT "/>
    <hyperlink ref="D1581" location="'CNX Midcap 200'!A1" display="CNX Midcap 200"/>
    <hyperlink ref="B412" location="'CNX Nifty Junior'!A1" display="CNX Nifty Junior"/>
    <hyperlink ref="A412" location="'CNX Nifty Junior'!A1" display="CNX Nifty Junior"/>
    <hyperlink ref="D412" location="'CNX Nifty Junior'!A1" display="CNX Nifty Junior"/>
    <hyperlink ref="C412" location="'CNX Nifty Junior'!A1" display="CNX Nifty Junior"/>
    <hyperlink ref="E412" location="'CNX Nifty Junior'!A1" display="CNX Nifty Junior"/>
    <hyperlink ref="G391" location="'BSE HC'!A1" display="BSE HC "/>
    <hyperlink ref="G387" location="'Options time series-NSE '!A1" display="Nifty Options"/>
    <hyperlink ref="G384" location="'Options time series-NSE '!A1" display="Nifty Futures"/>
    <hyperlink ref="G382" location="'Options time series-NSE '!A1" display="Stock Futures"/>
    <hyperlink ref="G380" location="'Options time series-NSE '!A1" display="Nifty Futures"/>
    <hyperlink ref="A1726" location="'Options time series-NSE '!A1" display="Stock Futures"/>
    <hyperlink ref="F632:F634" location="'Options time series-NSE '!A1" display="Nifty Futures"/>
    <hyperlink ref="E632:E634" location="'Options time series-NSE '!A1" display="Nifty Futures"/>
    <hyperlink ref="E635" location="'Options time series-NSE '!A1" display="Nifty Futures"/>
    <hyperlink ref="B921" location="'BSE HC'!A1" display="BSE HC "/>
    <hyperlink ref="A1379" location="'Options time series-NSE '!A1" display="Stock Options"/>
    <hyperlink ref="F1374" location="'Options time series-NSE '!A1" display="Stock Futures"/>
    <hyperlink ref="B1378" location="'Options time series-NSE '!A1" display="Stock Options"/>
    <hyperlink ref="E1373" location="'Options time series-NSE '!A1" display="Stock Futures"/>
    <hyperlink ref="F1372" location="'Options time series-NSE '!A1" display="Nifty Futures"/>
    <hyperlink ref="E1371" location="'Options time series-NSE '!A1" display="Nifty Futures"/>
    <hyperlink ref="F1589" location="'Options time series-NSE '!A1" display="Nifty Options"/>
    <hyperlink ref="F1587" location="'Options time series-NSE '!A1" display="Nifty Futures"/>
    <hyperlink ref="F1588" location="'Options time series-NSE '!A1" display="Nifty Futures"/>
    <hyperlink ref="F1553" location="'Options time series-NSE '!A1" tooltip="Time series on Nifty Futures" display="Nifty Futures"/>
    <hyperlink ref="J1559" location="'S&amp;P CNX NIFTY'!A1" display="S&amp;P CNX Nifty"/>
    <hyperlink ref="K1555" location="'BSE 200'!A1" display="BSE200 "/>
    <hyperlink ref="K1556" location="'BSE IT '!A1" display="BSE IT "/>
    <hyperlink ref="K1558" location="'BSE FMC'!A1" display="BSEFMC "/>
    <hyperlink ref="K1559" location="'BSE HC'!A1" display="BSE HC "/>
    <hyperlink ref="C1591" location="'Options time series-BSE '!A1" display="Stock Futures"/>
    <hyperlink ref="H1559" location="'BSE CG'!A1" tooltip="Time series on Sensex Options" display="BSE CG "/>
    <hyperlink ref="H1568" location="'BSE SENSEX'!A1" display="SENSEX "/>
    <hyperlink ref="H1570" location="'BSE SENSEX'!A1" display="SENSEX "/>
    <hyperlink ref="H1567" location="'BSE 200'!A1" display="BSE200 "/>
    <hyperlink ref="H1569" location="'BSE 500'!A1" display="BSE500 "/>
    <hyperlink ref="H1555" location="'Options time series-NSE '!A1" display="Nifty Options"/>
    <hyperlink ref="H1556" location="'BSE TECK'!A1" display="BSE TECk "/>
    <hyperlink ref="H1558" location="'Options time series-BSE '!A1" display="Sensex Options"/>
    <hyperlink ref="E1571" location="'BSE SENSEX'!A1" display="SENSEX "/>
    <hyperlink ref="E1573" r:id="rId3" display="Interest Futures"/>
    <hyperlink ref="F1572" location="'Options time series-NSE '!A1" display="Nifty Futures"/>
    <hyperlink ref="H1582" location="'Options time series-BSE '!A1" display="Sensex Options"/>
    <hyperlink ref="E1581" location="'Options time series-NSE '!A1" display="Nifty Futures"/>
    <hyperlink ref="I1442" location="'Options time series-NSE '!A1" display="Nifty Options"/>
    <hyperlink ref="I1441" location="'Options time series-NSE '!A1" tooltip="Time Series on BSE 200" display="Stock Futures"/>
    <hyperlink ref="A1827" location="'Options time series-BSE '!A1" display="Stock Options"/>
    <hyperlink ref="F2043" location="'CNX Midcap 200'!A1" display="CNX Midcap 200"/>
    <hyperlink ref="F2044" location="'Options time series-NSE '!A1" tooltip="Time series on Stock Futures" display="Stock Futures"/>
    <hyperlink ref="N391" location="'BSE HC'!A1" display="BSE HC "/>
    <hyperlink ref="N387" location="'Options time series-NSE '!A1" display="Nifty Options"/>
    <hyperlink ref="N384" location="'Options time series-NSE '!A1" display="Nifty Futures"/>
    <hyperlink ref="N382" location="'Options time series-NSE '!A1" display="Stock Futures"/>
    <hyperlink ref="N380" location="'Options time series-NSE '!A1" display="Nifty Futures"/>
    <hyperlink ref="C2047" location="'Options time series-NSE '!A1" display="Stock Options"/>
    <hyperlink ref="C2046" location="'Options time series-NSE '!A1" tooltip="Time series on Stock Futures" display="Stock Futures"/>
    <hyperlink ref="F2219" location="'Options time series-BSE '!A1" tooltip="Time series on Nifty Futures" display="Stock Futures"/>
    <hyperlink ref="D2177" location="'CNX Midcap 200'!A1" display="CNX Midcap 200"/>
    <hyperlink ref="D2222" location="'BSE 100'!A1" display="BSE100 "/>
    <hyperlink ref="D2111" location="'Options time series-BSE '!A1" display="Sensex Options"/>
    <hyperlink ref="F2082" location="'Options time series-NSE '!A1" display="Nifty Futures"/>
    <hyperlink ref="F1922" location="'Options time series-NSE '!A1" tooltip="Time series on Stock Options" display="Nifty Futures"/>
    <hyperlink ref="F2175" location="'Options time series-NSE '!A1" display="Nifty Options"/>
    <hyperlink ref="F2116" location="'Options time series-NSE '!A1" display="Nifty Options"/>
    <hyperlink ref="F1781" location="'Options time series-NSE '!A1" display="Nifty Futures"/>
    <hyperlink ref="F1785" location="'Options time series-NSE '!A1" display="Nifty Options"/>
    <hyperlink ref="F1784" location="'Options time series-NSE '!A1" display="Nifty Options"/>
    <hyperlink ref="H1780" location="'BSE CD'!A1" tooltip="Time Series on BSE HC" display="BSE CD "/>
    <hyperlink ref="H1784" location="'BSE IT '!A1" display="BSE IT "/>
    <hyperlink ref="H1786" location="'BSE 200'!A1" display="BSE200 "/>
    <hyperlink ref="H1788" location="'BSE TECK'!A1" display="BSE TECk "/>
    <hyperlink ref="C1786" location="'Options time series-BSE '!A1" display="Stock Futures"/>
    <hyperlink ref="C1788" location="'Options time series-NSE '!A1" display="Nifty Options"/>
    <hyperlink ref="F1783" location="'BSE CG'!A1" display="BSE CG "/>
    <hyperlink ref="F1789" location="'BSE HC'!A1" display="BSE HC "/>
    <hyperlink ref="F1782" location="'BSE SENSEX'!A1" display="SENSEX "/>
    <hyperlink ref="F1788" location="'BSE IT '!A1" display="BSE IT "/>
    <hyperlink ref="C1780" location="'S&amp;P CNX 500'!A1" display="S&amp;P CNX 500"/>
    <hyperlink ref="C1781" location="'S&amp;P CNX Defty'!A1" display="S&amp;P CNX Defty"/>
    <hyperlink ref="C1782" location="'BSE PSU'!A1" display="BSEPSU "/>
    <hyperlink ref="C1783" location="'BSE CG'!A1" display="BSE CG "/>
    <hyperlink ref="C1784" location="'BSE CG'!A1" display="BSE CG "/>
    <hyperlink ref="D1780" location="'BSE 100'!A1" display="BSE100 "/>
    <hyperlink ref="D1781" location="'BSE FMC'!A1" display="BSEFMC "/>
    <hyperlink ref="D1782" location="'BSE CD'!A1" display="BSE CD "/>
    <hyperlink ref="D1783" location="'BSE IT '!A1" display="BSE IT "/>
    <hyperlink ref="D1784" location="'BSE 100'!A1" display="BSE100 "/>
    <hyperlink ref="D1785" location="'BSE TECK'!A1" display="BSE TECk "/>
    <hyperlink ref="F1787" location="'BSE HC'!A1" display="BSE HC "/>
    <hyperlink ref="F1793" location="'BSE FMC'!A1" display="BSEFMC "/>
    <hyperlink ref="F1786" location="'BSE HC'!A1" display="BSE HC "/>
    <hyperlink ref="F1790" location="'BSE TECK'!A1" display="BSE TECk "/>
    <hyperlink ref="F1792" location="'BSE TECK'!A1" display="BSE TECk "/>
    <hyperlink ref="D1699" location="'BSE FMC'!A1" display="BSEFMC "/>
    <hyperlink ref="C1699" location="'BSE HC'!A1" display="BSE HC "/>
    <hyperlink ref="C1729" location="'BSE HC'!A1" display="BSE HC "/>
    <hyperlink ref="C1730" location="'BSE FMC'!A1" display="BSEFMC "/>
    <hyperlink ref="C1731" location="'BSE CD'!A1" display="BSE CD "/>
    <hyperlink ref="C1732" location="'BSE IT '!A1" display="BSE IT "/>
    <hyperlink ref="C1733" location="'BSE 500'!A1" display="BSE500 "/>
    <hyperlink ref="C1734" location="'BSE 200'!A1" display="BSE200 "/>
    <hyperlink ref="C1735" location="'BSE 100'!A1" display="BSE100 "/>
    <hyperlink ref="H1748" location="'Options time series-NSE '!A1" display="Nifty Futures"/>
    <hyperlink ref="H1726" location="'Options time series-NSE '!A1" display="Stock Futures"/>
    <hyperlink ref="C1748" location="'Options time series-BSE '!A1" display="Sensex Futures"/>
    <hyperlink ref="C1726" location="'Options time series-BSE '!A1" display="Stock Futures"/>
    <hyperlink ref="C1796" location="'BSE CG'!A1" display="BSE CG "/>
    <hyperlink ref="C1795" location="'BSE HC'!A1" tooltip="Time series on Stock Options" display="BSE HC "/>
    <hyperlink ref="D1729" location="'S&amp;P CNX NIFTY'!A1" display="S&amp;P CNX Nifty"/>
    <hyperlink ref="D1796" location="'BSE HC'!A1" display="BSE HC "/>
    <hyperlink ref="D1795" location="'BSE FMC'!A1" tooltip="Time Series on BSE 200" display="BSEFMC "/>
    <hyperlink ref="F1726" location="'Options time series-NSE '!A1" display="Nifty Futures"/>
    <hyperlink ref="F1795" location="'Options time series-NSE '!A1" display="Nifty Futures"/>
    <hyperlink ref="F1745" location="'Options time series-NSE '!A1" display="Nifty Futures"/>
    <hyperlink ref="F1741" location="'Options time series-NSE '!A1" display="Nifty Futures"/>
    <hyperlink ref="F1749" location="'Options time series-NSE '!A1" tooltip="Time series on Stock Futures" display="Nifty Futures"/>
    <hyperlink ref="F1747" location="'Options time series-NSE '!A1" tooltip="Time series on Nifty Futures" display="Nifty Futures"/>
    <hyperlink ref="F1729" location="'Options time series-NSE '!A1" display="Stock Options"/>
    <hyperlink ref="F1731" location="'Options time series-NSE '!A1" display="Nifty Options"/>
    <hyperlink ref="F1730" location="'Options time series-NSE '!A1" tooltip="Time series on Stock Options" display="Nifty Futures"/>
    <hyperlink ref="F1732" location="'Options time series-NSE '!A1" display="Nifty Options"/>
    <hyperlink ref="F1699" location="'Options time series-NSE '!A1" display="Stock Options"/>
    <hyperlink ref="I1685" location="'Options time series-NSE '!A1" display="Stock Options"/>
    <hyperlink ref="F1507" location="'Options time series-NSE '!A1" display="Stock Futures"/>
    <hyperlink ref="F1685" location="'Options time series-NSE '!A1" display="Nifty Options"/>
    <hyperlink ref="F1552" location="'Options time series-NSE '!A1" display="Stock Futures"/>
    <hyperlink ref="F1551" location="'Options time series-NSE '!A1" display="Nifty Futures"/>
    <hyperlink ref="F1550" location="'Options time series-NSE '!A1" display="Stock Futures"/>
    <hyperlink ref="F1624" location="'Options time series-NSE '!A1" display="Nifty Futures"/>
    <hyperlink ref="M632:M634" location="'Options time series-NSE '!A1" display="Nifty Futures"/>
    <hyperlink ref="L632:L634" location="'Options time series-NSE '!A1" display="Nifty Futures"/>
    <hyperlink ref="M635" location="'Options time series-NSE '!A1" display="Nifty Futures"/>
    <hyperlink ref="L635" location="'Options time series-NSE '!A1" display="Nifty Futures"/>
    <hyperlink ref="F630:F634" location="'Options time series-NSE '!A1" display="Nifty Futures"/>
    <hyperlink ref="F859" location="'Options time series-NSE '!A1" display="Nifty Options"/>
    <hyperlink ref="F843" location="'Options time series-NSE '!A1" display="Stock Futures"/>
    <hyperlink ref="F801" location="'BSE CG'!A1" display="BSE CG "/>
    <hyperlink ref="F795" location="'Options time series-NSE '!A1" display="Nifty Options"/>
    <hyperlink ref="F767" location="'Options time series-NSE '!A1" display="Nifty Futures"/>
    <hyperlink ref="F769" location="'Options time series-NSE '!A1" display="Stock Futures"/>
    <hyperlink ref="F765" location="'Options time series-NSE '!A1" display="Nifty Futures"/>
    <hyperlink ref="F763" location="'Options time series-NSE '!A1" display="Stock Futures"/>
    <hyperlink ref="F800" location="'Options time series-NSE '!A1" display="Nifty Futures"/>
    <hyperlink ref="A748" location="'BSE 200'!A1" display="BSE200 "/>
    <hyperlink ref="F758" location="'Options time series-NSE '!A1" display="Nifty Options"/>
    <hyperlink ref="F756" location="'Options time series-NSE '!A1" display="Stock Futures"/>
    <hyperlink ref="F754" location="'Options time series-NSE '!A1" display="Nifty Futures"/>
    <hyperlink ref="F757" location="'Options time series-NSE '!A1" display="Stock Options"/>
    <hyperlink ref="F755" location="'Options time series-NSE '!A1" display="Stock Options"/>
    <hyperlink ref="G412" location="'CNX Nifty Junior'!A1" display="CNX Nifty Junior"/>
    <hyperlink ref="F412" location="'CNX Nifty Junior'!A1" display="CNX Nifty Junior"/>
    <hyperlink ref="I921" location="'BSE HC'!A1" display="BSE HC "/>
    <hyperlink ref="D921" location="'BSE HC'!A1" display="BSE HC "/>
    <hyperlink ref="F914" location="'Options time series-NSE '!A1" display="Stock Futures"/>
    <hyperlink ref="F715" location="'Options time series-NSE '!A1" display="Stock Futures"/>
    <hyperlink ref="F629" location="'Options time series-NSE '!A1" display="Stock Options"/>
    <hyperlink ref="F916" location="'Options time series-NSE '!A1" display="Nifty Options"/>
    <hyperlink ref="F912" location="'Options time series-NSE '!A1" display="Nifty Futures"/>
    <hyperlink ref="F910" location="'Options time series-NSE '!A1" display="Stock Futures"/>
    <hyperlink ref="F908" location="'Options time series-NSE '!A1" display="Nifty Futures"/>
    <hyperlink ref="F713" location="'Options time series-NSE '!A1" display="Nifty Futures"/>
    <hyperlink ref="F711" location="'Options time series-NSE '!A1" display="Stock Futures"/>
    <hyperlink ref="F709" location="'Options time series-NSE '!A1" display="Nifty Futures"/>
    <hyperlink ref="F898" location="'CNX Nifty Junior'!A1" display="CNX Nifty Junior"/>
    <hyperlink ref="F895" location="'Options time series-BSE '!A1" display="Stock Options"/>
    <hyperlink ref="F668" location="'Options time series-NSE '!A1" display="Stock Options"/>
    <hyperlink ref="F948" location="'Options time series-NSE '!A1" display="Stock Futures"/>
    <hyperlink ref="F944" location="'Options time series-NSE '!A1" display="Nifty Futures"/>
    <hyperlink ref="F893" location="'Options time series-NSE '!A1" display="Stock Options"/>
    <hyperlink ref="F706" location="'Options time series-BSE '!A1" display="Stock Options"/>
    <hyperlink ref="F635" location="'Options time series-NSE '!A1" display="Nifty Futures"/>
    <hyperlink ref="F966" location="'Options time series-NSE '!A1" display="Nifty Futures"/>
    <hyperlink ref="F927" location="'CNX Nifty Junior'!A1" display="CNX Nifty Junior"/>
    <hyperlink ref="F761" location="'Options time series-NSE '!A1" display="Nifty Futures"/>
    <hyperlink ref="F712" location="'Options time series-NSE '!A1" display="Nifty Futures"/>
    <hyperlink ref="F674" location="'Options time series-NSE '!A1" display="Nifty Futures"/>
    <hyperlink ref="F670" location="'Options time series-NSE '!A1" display="Stock Futures"/>
    <hyperlink ref="F964" location="'Options time series-NSE '!A1" display="Nifty Options"/>
    <hyperlink ref="F710" location="'Options time series-NSE '!A1" display="Nifty Options"/>
    <hyperlink ref="F672" location="'Options time series-NSE '!A1" display="Nifty Options"/>
    <hyperlink ref="F1379" location="'Options time series-NSE '!A1" display="Nifty Options"/>
    <hyperlink ref="C1379" location="'S&amp;P CNX 500'!A1" display="S&amp;P CNX 500"/>
    <hyperlink ref="H1379" location="'Options time series-NSE '!A1" display="Stock Options"/>
    <hyperlink ref="F1378" location="'Options time series-NSE '!A1" display="Stock Options"/>
    <hyperlink ref="F1377" location="'Options time series-NSE '!A1" display="Stock Futures"/>
    <hyperlink ref="D1378" location="'Options time series-BSE '!A1" display="Stock Options"/>
    <hyperlink ref="I1378" location="'Options time series-NSE '!A1" display="Stock Options"/>
    <hyperlink ref="C1377" location="'CNX Nifty Junior'!A1" display="CNX Nifty Junior"/>
    <hyperlink ref="C1378" location="'S&amp;P CNX Defty'!A1" display="S&amp;P CNX Defty"/>
    <hyperlink ref="C1692" location="'Options time series-BSE '!A1" display="Stock Futures"/>
    <hyperlink ref="F1690" location="'Options time series-NSE '!A1" tooltip="Time series on Nifty Options" display="Nifty Futures"/>
    <hyperlink ref="F1692" location="'Options time series-NSE '!A1" display="Stock Futures"/>
    <hyperlink ref="F1691" location="'Options time series-NSE '!A1" display="Stock Futures"/>
    <hyperlink ref="F711:F713" location="'Options time series-NSE '!A1" display="Nifty Futures"/>
    <hyperlink ref="F1770" location="'Options time series-NSE '!A1" display="Stock Futures"/>
    <hyperlink ref="F1771" location="'Options time series-NSE '!A1" display="Stock Futures"/>
    <hyperlink ref="F1769" location="'Options time series-NSE '!A1" tooltip="Time series on Nifty Options" display="Nifty Futures"/>
    <hyperlink ref="C1771" location="'Options time series-BSE '!A1" display="Stock Futures"/>
    <hyperlink ref="C1457" location="'S&amp;P CNX Defty'!A1" display="S&amp;P CNX Defty"/>
    <hyperlink ref="C1456" location="'CNX Nifty Junior'!A1" display="CNX Nifty Junior"/>
    <hyperlink ref="I1457" location="'Options time series-NSE '!A1" display="Stock Options"/>
    <hyperlink ref="D1457" location="'Options time series-BSE '!A1" display="Stock Options"/>
    <hyperlink ref="F1456" location="'Options time series-NSE '!A1" display="Stock Futures"/>
    <hyperlink ref="F1457" location="'Options time series-NSE '!A1" display="Stock Options"/>
    <hyperlink ref="H1458" location="'Options time series-NSE '!A1" display="Stock Options"/>
    <hyperlink ref="C1458" location="'S&amp;P CNX 500'!A1" display="S&amp;P CNX 500"/>
    <hyperlink ref="F1458" location="'Options time series-NSE '!A1" display="Nifty Options"/>
    <hyperlink ref="F751" location="'Options time series-NSE '!A1" display="Nifty Options"/>
    <hyperlink ref="F789" location="'Options time series-NSE '!A1" display="Nifty Options"/>
    <hyperlink ref="F793" location="'Options time series-NSE '!A1" display="Stock Futures"/>
    <hyperlink ref="F1001" location="'Options time series-NSE '!A1" display="Stock Futures"/>
    <hyperlink ref="F1043" location="'Options time series-NSE '!A1" display="Nifty Options"/>
    <hyperlink ref="F749" location="'Options time series-NSE '!A1" display="Stock Futures"/>
    <hyperlink ref="F753" location="'Options time series-NSE '!A1" display="Nifty Futures"/>
    <hyperlink ref="F791" location="'Options time series-NSE '!A1" display="Nifty Futures"/>
    <hyperlink ref="F840" location="'Options time series-NSE '!A1" display="Nifty Futures"/>
    <hyperlink ref="F1006" location="'CNX Nifty Junior'!A1" display="CNX Nifty Junior"/>
    <hyperlink ref="F1045" location="'Options time series-NSE '!A1" display="Nifty Futures"/>
    <hyperlink ref="F714" location="'Options time series-NSE '!A1" display="Nifty Futures"/>
    <hyperlink ref="F785" location="'Options time series-BSE '!A1" display="Stock Options"/>
    <hyperlink ref="F972" location="'Options time series-NSE '!A1" display="Stock Options"/>
    <hyperlink ref="F1023" location="'Options time series-NSE '!A1" display="Nifty Futures"/>
    <hyperlink ref="F1027" location="'Options time series-NSE '!A1" display="Stock Futures"/>
    <hyperlink ref="F747" location="'Options time series-NSE '!A1" display="Stock Options"/>
    <hyperlink ref="F974" location="'Options time series-BSE '!A1" display="Stock Options"/>
    <hyperlink ref="F977" location="'CNX Nifty Junior'!A1" display="CNX Nifty Junior"/>
    <hyperlink ref="F788" location="'Options time series-NSE '!A1" display="Nifty Futures"/>
    <hyperlink ref="F790" location="'Options time series-NSE '!A1" display="Stock Futures"/>
    <hyperlink ref="F792" location="'Options time series-NSE '!A1" display="Nifty Futures"/>
    <hyperlink ref="F987" location="'Options time series-NSE '!A1" display="Nifty Futures"/>
    <hyperlink ref="F989" location="'Options time series-NSE '!A1" display="Stock Futures"/>
    <hyperlink ref="F991" location="'Options time series-NSE '!A1" display="Nifty Futures"/>
    <hyperlink ref="F995" location="'Options time series-NSE '!A1" display="Nifty Options"/>
    <hyperlink ref="F708" location="'Options time series-NSE '!A1" display="Stock Options"/>
    <hyperlink ref="F794" location="'Options time series-NSE '!A1" display="Stock Futures"/>
    <hyperlink ref="F993" location="'Options time series-NSE '!A1" display="Stock Futures"/>
    <hyperlink ref="D1000" location="'BSE HC'!A1" display="BSE HC "/>
    <hyperlink ref="I1000" location="'BSE HC'!A1" display="BSE HC "/>
    <hyperlink ref="F491" location="'CNX Nifty Junior'!A1" display="CNX Nifty Junior"/>
    <hyperlink ref="G491" location="'CNX Nifty Junior'!A1" display="CNX Nifty Junior"/>
    <hyperlink ref="F834" location="'Options time series-NSE '!A1" display="Stock Options"/>
    <hyperlink ref="F836" location="'Options time series-NSE '!A1" display="Stock Options"/>
    <hyperlink ref="F833" location="'Options time series-NSE '!A1" display="Nifty Futures"/>
    <hyperlink ref="F835" location="'Options time series-NSE '!A1" display="Stock Futures"/>
    <hyperlink ref="F837" location="'Options time series-NSE '!A1" display="Nifty Options"/>
    <hyperlink ref="A827" location="'BSE 200'!A1" display="BSE200 "/>
    <hyperlink ref="F879" location="'Options time series-NSE '!A1" display="Nifty Futures"/>
    <hyperlink ref="F842" location="'Options time series-NSE '!A1" display="Stock Futures"/>
    <hyperlink ref="F844" location="'Options time series-NSE '!A1" display="Nifty Futures"/>
    <hyperlink ref="F848" location="'Options time series-NSE '!A1" display="Stock Futures"/>
    <hyperlink ref="F846" location="'Options time series-NSE '!A1" display="Nifty Futures"/>
    <hyperlink ref="F873" location="'Options time series-NSE '!A1" display="Stock Futures"/>
    <hyperlink ref="F874" location="'Options time series-NSE '!A1" display="Nifty Options"/>
    <hyperlink ref="F880" location="'BSE CG'!A1" display="BSE CG "/>
    <hyperlink ref="F922" location="'Options time series-NSE '!A1" display="Stock Futures"/>
    <hyperlink ref="F938" location="'Options time series-NSE '!A1" display="Nifty Options"/>
    <hyperlink ref="L714" location="'Options time series-NSE '!A1" display="Nifty Futures"/>
    <hyperlink ref="M714" location="'Options time series-NSE '!A1" display="Nifty Futures"/>
    <hyperlink ref="L711:L713" location="'Options time series-NSE '!A1" display="Nifty Futures"/>
    <hyperlink ref="M711:M713" location="'Options time series-NSE '!A1" display="Nifty Futures"/>
    <hyperlink ref="F787" location="'Options time series-NSE '!A1" display="Nifty Options"/>
    <hyperlink ref="F1703" location="'Options time series-NSE '!A1" display="Nifty Futures"/>
    <hyperlink ref="F1629" location="'Options time series-NSE '!A1" display="Stock Futures"/>
    <hyperlink ref="F1630" location="'Options time series-NSE '!A1" display="Nifty Futures"/>
    <hyperlink ref="F1631" location="'Options time series-NSE '!A1" display="Stock Futures"/>
    <hyperlink ref="F1764" location="'Options time series-NSE '!A1" display="Nifty Options"/>
    <hyperlink ref="F1586" location="'Options time series-NSE '!A1" display="Stock Futures"/>
    <hyperlink ref="I1764" location="'Options time series-NSE '!A1" display="Stock Options"/>
    <hyperlink ref="F1778" location="'Options time series-NSE '!A1" display="Stock Options"/>
    <hyperlink ref="F1811" location="'Options time series-NSE '!A1" display="Nifty Options"/>
    <hyperlink ref="F1809" location="'Options time series-NSE '!A1" tooltip="Time series on Stock Options" display="Nifty Futures"/>
    <hyperlink ref="F1810" location="'Options time series-NSE '!A1" display="Nifty Options"/>
    <hyperlink ref="F1808" location="'Options time series-NSE '!A1" display="Stock Options"/>
    <hyperlink ref="F1826" location="'Options time series-NSE '!A1" tooltip="Time series on Nifty Futures" display="Nifty Futures"/>
    <hyperlink ref="F1828" location="'Options time series-NSE '!A1" tooltip="Time series on Stock Futures" display="Nifty Futures"/>
    <hyperlink ref="F1820" location="'Options time series-NSE '!A1" display="Nifty Futures"/>
    <hyperlink ref="F1824" location="'Options time series-NSE '!A1" display="Nifty Futures"/>
    <hyperlink ref="F1874" location="'Options time series-NSE '!A1" display="Nifty Futures"/>
    <hyperlink ref="F1805" location="'Options time series-NSE '!A1" display="Nifty Futures"/>
    <hyperlink ref="D1874" location="'BSE FMC'!A1" tooltip="Time Series on BSE 200" display="BSEFMC "/>
    <hyperlink ref="D1875" location="'BSE HC'!A1" display="BSE HC "/>
    <hyperlink ref="D1808" location="'S&amp;P CNX NIFTY'!A1" display="S&amp;P CNX Nifty"/>
    <hyperlink ref="C1874" location="'BSE HC'!A1" tooltip="Time series on Stock Options" display="BSE HC "/>
    <hyperlink ref="C1875" location="'BSE CG'!A1" display="BSE CG "/>
    <hyperlink ref="C1805" location="'Options time series-BSE '!A1" display="Stock Futures"/>
    <hyperlink ref="C1827" location="'Options time series-BSE '!A1" display="Sensex Futures"/>
    <hyperlink ref="H1805" location="'Options time series-NSE '!A1" display="Stock Futures"/>
    <hyperlink ref="H1827" location="'Options time series-NSE '!A1" display="Nifty Futures"/>
    <hyperlink ref="C1814" location="'BSE 100'!A1" display="BSE100 "/>
    <hyperlink ref="C1813" location="'BSE 200'!A1" display="BSE200 "/>
    <hyperlink ref="C1812" location="'BSE 500'!A1" display="BSE500 "/>
    <hyperlink ref="C1811" location="'BSE IT '!A1" display="BSE IT "/>
    <hyperlink ref="C1810" location="'BSE CD'!A1" display="BSE CD "/>
    <hyperlink ref="C1809" location="'BSE FMC'!A1" display="BSEFMC "/>
    <hyperlink ref="C1808" location="'BSE HC'!A1" display="BSE HC "/>
    <hyperlink ref="C1778" location="'BSE HC'!A1" display="BSE HC "/>
    <hyperlink ref="D1778" location="'BSE FMC'!A1" display="BSEFMC "/>
    <hyperlink ref="F1871" location="'BSE TECK'!A1" display="BSE TECk "/>
    <hyperlink ref="F1869" location="'BSE TECK'!A1" display="BSE TECk "/>
    <hyperlink ref="F1865" location="'BSE HC'!A1" display="BSE HC "/>
    <hyperlink ref="F1872" location="'BSE FMC'!A1" display="BSEFMC "/>
    <hyperlink ref="F1866" location="'BSE HC'!A1" display="BSE HC "/>
    <hyperlink ref="D1864" location="'BSE TECK'!A1" display="BSE TECk "/>
    <hyperlink ref="D1863" location="'BSE 100'!A1" display="BSE100 "/>
    <hyperlink ref="D1862" location="'BSE IT '!A1" display="BSE IT "/>
    <hyperlink ref="D1861" location="'BSE CD'!A1" display="BSE CD "/>
    <hyperlink ref="D1860" location="'BSE FMC'!A1" display="BSEFMC "/>
    <hyperlink ref="D1859" location="'BSE 100'!A1" display="BSE100 "/>
    <hyperlink ref="C1863" location="'BSE CG'!A1" display="BSE CG "/>
    <hyperlink ref="C1862" location="'BSE CG'!A1" display="BSE CG "/>
    <hyperlink ref="C1861" location="'BSE PSU'!A1" display="BSEPSU "/>
    <hyperlink ref="C1860" location="'S&amp;P CNX Defty'!A1" display="S&amp;P CNX Defty"/>
    <hyperlink ref="C1859" location="'S&amp;P CNX 500'!A1" display="S&amp;P CNX 500"/>
    <hyperlink ref="F1867" location="'BSE IT '!A1" display="BSE IT "/>
    <hyperlink ref="F1861" location="'BSE SENSEX'!A1" display="SENSEX "/>
    <hyperlink ref="F1868" location="'BSE HC'!A1" display="BSE HC "/>
    <hyperlink ref="F1862" location="'BSE CG'!A1" display="BSE CG "/>
    <hyperlink ref="C1867" location="'Options time series-NSE '!A1" display="Nifty Options"/>
    <hyperlink ref="C1865" location="'Options time series-BSE '!A1" display="Stock Futures"/>
    <hyperlink ref="H1867" location="'BSE TECK'!A1" display="BSE TECk "/>
    <hyperlink ref="H1865" location="'BSE 200'!A1" display="BSE200 "/>
    <hyperlink ref="H1863" location="'BSE IT '!A1" display="BSE IT "/>
    <hyperlink ref="H1859" location="'BSE CD'!A1" tooltip="Time Series on BSE HC" display="BSE CD "/>
    <hyperlink ref="F1863" location="'Options time series-NSE '!A1" display="Nifty Options"/>
    <hyperlink ref="F1864" location="'Options time series-NSE '!A1" display="Nifty Options"/>
    <hyperlink ref="F1860" location="'Options time series-NSE '!A1" display="Nifty Futures"/>
    <hyperlink ref="F2195" location="'Options time series-NSE '!A1" display="Nifty Options"/>
    <hyperlink ref="F2254" location="'Options time series-NSE '!A1" display="Nifty Options"/>
    <hyperlink ref="F2001" location="'Options time series-NSE '!A1" tooltip="Time series on Stock Options" display="Nifty Futures"/>
    <hyperlink ref="F2161" location="'Options time series-NSE '!A1" display="Nifty Futures"/>
    <hyperlink ref="D2190" location="'Options time series-BSE '!A1" display="Sensex Options"/>
    <hyperlink ref="D2301" location="'BSE 100'!A1" display="BSE100 "/>
    <hyperlink ref="D2256" location="'CNX Midcap 200'!A1" display="CNX Midcap 200"/>
    <hyperlink ref="F2298" location="'Options time series-BSE '!A1" tooltip="Time series on Nifty Futures" display="Stock Futures"/>
    <hyperlink ref="C2125" location="'Options time series-NSE '!A1" tooltip="Time series on Stock Futures" display="Stock Futures"/>
    <hyperlink ref="C2126" location="'Options time series-NSE '!A1" display="Stock Options"/>
    <hyperlink ref="N459" location="'Options time series-NSE '!A1" display="Nifty Futures"/>
    <hyperlink ref="N461" location="'Options time series-NSE '!A1" display="Stock Futures"/>
    <hyperlink ref="N463" location="'Options time series-NSE '!A1" display="Nifty Futures"/>
    <hyperlink ref="N466" location="'Options time series-NSE '!A1" display="Nifty Options"/>
    <hyperlink ref="N470" location="'BSE HC'!A1" display="BSE HC "/>
    <hyperlink ref="F2123" location="'Options time series-NSE '!A1" tooltip="Time series on Stock Futures" display="Stock Futures"/>
    <hyperlink ref="F2122" location="'CNX Midcap 200'!A1" display="CNX Midcap 200"/>
    <hyperlink ref="A1906" location="'Options time series-BSE '!A1" display="Stock Options"/>
    <hyperlink ref="I1520" location="'Options time series-NSE '!A1" tooltip="Time Series on BSE 200" display="Stock Futures"/>
    <hyperlink ref="I1521" location="'Options time series-NSE '!A1" display="Nifty Options"/>
    <hyperlink ref="E1660" location="'Options time series-NSE '!A1" display="Nifty Futures"/>
    <hyperlink ref="H1661" location="'Options time series-BSE '!A1" display="Sensex Options"/>
    <hyperlink ref="F1651" location="'Options time series-NSE '!A1" display="Nifty Futures"/>
    <hyperlink ref="E1652" r:id="rId4" display="Interest Futures"/>
    <hyperlink ref="E1650" location="'BSE SENSEX'!A1" display="SENSEX "/>
    <hyperlink ref="H1637" location="'Options time series-BSE '!A1" display="Sensex Options"/>
    <hyperlink ref="H1635" location="'BSE TECK'!A1" display="BSE TECk "/>
    <hyperlink ref="H1634" location="'Options time series-NSE '!A1" display="Nifty Options"/>
    <hyperlink ref="H1648" location="'BSE 500'!A1" display="BSE500 "/>
    <hyperlink ref="H1646" location="'BSE 200'!A1" display="BSE200 "/>
    <hyperlink ref="H1649" location="'BSE SENSEX'!A1" display="SENSEX "/>
    <hyperlink ref="H1647" location="'BSE SENSEX'!A1" display="SENSEX "/>
    <hyperlink ref="H1638" location="'BSE CG'!A1" tooltip="Time series on Sensex Options" display="BSE CG "/>
    <hyperlink ref="C1670" location="'Options time series-BSE '!A1" display="Stock Futures"/>
    <hyperlink ref="K1638" location="'BSE HC'!A1" display="BSE HC "/>
    <hyperlink ref="K1637" location="'BSE FMC'!A1" display="BSEFMC "/>
    <hyperlink ref="K1635" location="'BSE IT '!A1" display="BSE IT "/>
    <hyperlink ref="K1634" location="'BSE 200'!A1" display="BSE200 "/>
    <hyperlink ref="J1638" location="'S&amp;P CNX NIFTY'!A1" display="S&amp;P CNX Nifty"/>
    <hyperlink ref="F1632" location="'Options time series-NSE '!A1" tooltip="Time series on Nifty Futures" display="Nifty Futures"/>
    <hyperlink ref="F1667" location="'Options time series-NSE '!A1" display="Nifty Futures"/>
    <hyperlink ref="F1666" location="'Options time series-NSE '!A1" display="Nifty Futures"/>
    <hyperlink ref="F1668" location="'Options time series-NSE '!A1" display="Nifty Options"/>
    <hyperlink ref="E1450" location="'Options time series-NSE '!A1" display="Nifty Futures"/>
    <hyperlink ref="F1451" location="'Options time series-NSE '!A1" display="Nifty Futures"/>
    <hyperlink ref="F1449" location="'Options time series-NSE '!A1" display="Nifty Futures"/>
    <hyperlink ref="E1452" location="'Options time series-NSE '!A1" display="Stock Futures"/>
    <hyperlink ref="B1457" location="'Options time series-NSE '!A1" display="Stock Options"/>
    <hyperlink ref="F1453" location="'Options time series-NSE '!A1" display="Stock Futures"/>
    <hyperlink ref="A1458" location="'Options time series-NSE '!A1" display="Stock Options"/>
    <hyperlink ref="B1000" location="'BSE HC'!A1" display="BSE HC "/>
    <hyperlink ref="E714" location="'Options time series-NSE '!A1" display="Nifty Futures"/>
    <hyperlink ref="E711:E713" location="'Options time series-NSE '!A1" display="Nifty Futures"/>
    <hyperlink ref="A1805" location="'Options time series-NSE '!A1" display="Stock Futures"/>
    <hyperlink ref="G459" location="'Options time series-NSE '!A1" display="Nifty Futures"/>
    <hyperlink ref="G461" location="'Options time series-NSE '!A1" display="Stock Futures"/>
    <hyperlink ref="G463" location="'Options time series-NSE '!A1" display="Nifty Futures"/>
    <hyperlink ref="G466" location="'Options time series-NSE '!A1" display="Nifty Options"/>
    <hyperlink ref="G470" location="'BSE HC'!A1" display="BSE HC "/>
    <hyperlink ref="E491" location="'CNX Nifty Junior'!A1" display="CNX Nifty Junior"/>
    <hyperlink ref="C491" location="'CNX Nifty Junior'!A1" display="CNX Nifty Junior"/>
    <hyperlink ref="D491" location="'CNX Nifty Junior'!A1" display="CNX Nifty Junior"/>
    <hyperlink ref="A491" location="'CNX Nifty Junior'!A1" display="CNX Nifty Junior"/>
    <hyperlink ref="B491" location="'CNX Nifty Junior'!A1" display="CNX Nifty Junior"/>
    <hyperlink ref="D1660" location="'CNX Midcap 200'!A1" display="CNX Midcap 200"/>
    <hyperlink ref="D1635" location="'BSE IT '!A1" display="BSE IT "/>
    <hyperlink ref="D1634" location="'BSE 200'!A1" display="BSE200 "/>
    <hyperlink ref="C1660" location="'Options time series-BSE '!A1" display="Stock Options"/>
    <hyperlink ref="D1651" location="'Options time series-BSE '!A1" display="Sensex Futures"/>
    <hyperlink ref="C1652" location="'Options time series-BSE '!A1" display="Sensex Futures"/>
    <hyperlink ref="C1650" location="'Options time series-BSE '!A1" display="Sensex Futures"/>
    <hyperlink ref="D1932" location="'Options time series-BSE '!A1" display="Stock Futures"/>
    <hyperlink ref="F1932" location="'Options time series-NSE '!A1" tooltip="Time series on Nifty Futures" display="Nifty Futures"/>
    <hyperlink ref="H1878" location="'Options time series-NSE '!A1" display="Nifty Futures"/>
    <hyperlink ref="G407" location="'Options time series-NSE '!A1" display="Nifty Futures"/>
    <hyperlink ref="I409" location="'Options time series-NSE '!A1" display="Nifty Futures"/>
    <hyperlink ref="I414" location="'Options time series-NSE '!A1" display="Nifty Options"/>
    <hyperlink ref="I412" location="'Options time series-NSE '!A1" display="Stock Futures"/>
    <hyperlink ref="I418" location="'Options time series-NSE '!A1" display="Stock Options"/>
    <hyperlink ref="C1830" location="'Options time series-BSE '!A1" display="Sensex Options"/>
    <hyperlink ref="H1830" location="'Options time series-NSE '!A1" display="Nifty Options"/>
    <hyperlink ref="E2164" location="'Options time series-NSE '!A1" display="Stock Futures"/>
    <hyperlink ref="F2261" location="'Options time series-NSE '!A1" display="Nifty Futures"/>
    <hyperlink ref="F2186" location="'Options time series-NSE '!A1" display="Nifty Futures"/>
    <hyperlink ref="F2187" location="'Options time series-NSE '!A1" tooltip="Time series on Nifty Futures" display="Stock Options"/>
    <hyperlink ref="D2186" location="'CNX Midcap 200'!A1" display="CNX Midcap 200"/>
    <hyperlink ref="C2186" location="'CNX Midcap 200'!A1" display="CNX Midcap 200"/>
    <hyperlink ref="F2190" location="'BSE PSU'!A1" display="BSEPSU "/>
    <hyperlink ref="C2190" location="'S&amp;P CNX NIFTY'!A1" display="S&amp;P CNX Nifty"/>
    <hyperlink ref="F2193" location="'Options time series-NSE '!A1" display="Stock Futures"/>
    <hyperlink ref="F2194" location="'Options time series-NSE '!A1" display="Nifty Futures"/>
    <hyperlink ref="D2193" location="'Options time series-BSE '!A1" display="Sensex Futures"/>
    <hyperlink ref="C2194" location="'Options time series-BSE '!A1" display="Stock Futures"/>
    <hyperlink ref="H2194" location="'Options time series-NSE '!A1" display="Stock Futures"/>
    <hyperlink ref="F2196" location="'Options time series-NSE '!A1" display="Nifty Futures"/>
    <hyperlink ref="F2197" location="'Options time series-NSE '!A1" display="Nifty Futures"/>
    <hyperlink ref="D2197" location="'Options time series-BSE '!A1" display="Sensex Futures"/>
    <hyperlink ref="D2127" location="'BSE TECK'!A1" display="BSE TECk "/>
    <hyperlink ref="D2128" location="'BSE 100'!A1" display="BSE100 "/>
    <hyperlink ref="C2127" location="'BSE 100'!A1" tooltip="Time Series on BSE CD" display="BSE100 "/>
    <hyperlink ref="C2128" location="'BSE 200'!A1" display="BSE200 "/>
    <hyperlink ref="D2130" location="'BSE SENSEX'!A1" display="SENSEX "/>
    <hyperlink ref="D2131" location="'BSE TECK'!A1" display="BSE TECk "/>
    <hyperlink ref="C2131" location="'Options time series-BSE '!A1" display="Sensex Options"/>
    <hyperlink ref="H2140" location="'Options time series-BSE '!A1" display="Stock Options"/>
    <hyperlink ref="G2140" location="'CNX Midcap 200'!A1" display="CNX Midcap 200"/>
    <hyperlink ref="H2144" location="'Options time series-BSE '!A1" display="Stock Options"/>
    <hyperlink ref="G2143" location="'CNX Nifty Junior'!A1" display="CNX Nifty Junior"/>
    <hyperlink ref="G2144" location="'S&amp;P CNX Defty'!A1" display="S&amp;P CNX Defty"/>
    <hyperlink ref="H2146" location="'Options time series-BSE '!A1" display="Stock Futures"/>
    <hyperlink ref="C2147" location="'Options time series-BSE '!A1" display="Sensex Options"/>
    <hyperlink ref="D2150" location="'Options time series-BSE '!A1" display="Sensex Futures"/>
    <hyperlink ref="C2149" location="'Options time series-BSE '!A1" display="Sensex Futures"/>
    <hyperlink ref="F2158" location="'Options time series-NSE '!A1" tooltip="Time series on Nifty Futures" display="Nifty Options"/>
    <hyperlink ref="F2159" location="'Options time series-NSE '!A1" display="Nifty Futures"/>
    <hyperlink ref="D2158" location="'S&amp;P CNX Defty'!A1" display="S&amp;P CNX Defty"/>
    <hyperlink ref="C2158" location="'S&amp;P CNX 500'!A1" tooltip="Time Series on Sensex Futures" display="S&amp;P CNX 500"/>
    <hyperlink ref="C2159" location="'CNX Midcap 200'!A1" display="CNX Midcap 200"/>
    <hyperlink ref="D2159" location="'S&amp;P CNX 500'!A1" display="S&amp;P CNX 500"/>
    <hyperlink ref="F2162" location="'Options time series-NSE '!A1" display="Stock Futures"/>
    <hyperlink ref="D2161" location="'CNX Nifty Junior'!A1" display="CNX Nifty Junior"/>
    <hyperlink ref="D2162" location="'S&amp;P CNX NIFTY'!A1" display="S&amp;P CNX Nifty"/>
    <hyperlink ref="C2161" location="'BSE CG'!A1" display="BSE CG "/>
    <hyperlink ref="C2162" location="'BSE PSU'!A1" display="BSEPSU "/>
    <hyperlink ref="F2165" location="'Options time series-NSE '!A1" display="Stock Futures"/>
    <hyperlink ref="F2164" location="'Options time series-NSE '!A1" tooltip="Time series on Nifty Futures" display="Nifty Futures"/>
    <hyperlink ref="C2164" location="'BSE CD'!A1" display="BSE CD "/>
    <hyperlink ref="C2165" location="'BSE FMC'!A1" display="BSEFMC "/>
    <hyperlink ref="F2167" location="'Options time series-NSE '!A1" display="Nifty Options"/>
    <hyperlink ref="D2184" location="'Options time series-BSE '!A1" display="Sensex Futures"/>
    <hyperlink ref="F2184" location="'Options time series-NSE '!A1" display="Nifty Futures"/>
    <hyperlink ref="F2188" location="'Options time series-NSE '!A1" display="Stock Futures"/>
    <hyperlink ref="C1056" location="'BSE CG'!A1" display="BSE CG "/>
    <hyperlink ref="D1056" location="'CNX Nifty Junior'!A1" display="CNX Nifty Junior"/>
    <hyperlink ref="F1056" location="'Options time series-NSE '!A1" display="Stock Futures"/>
    <hyperlink ref="M1450" location="'S&amp;P CNX Defty'!A1" display="S&amp;P CNX Defty"/>
    <hyperlink ref="N1451" location="'CNX Nifty Junior'!A1" display="CNX Nifty Junior"/>
    <hyperlink ref="N1449" location="'Options time series-NSE '!A1" display="Stock Options"/>
    <hyperlink ref="N1455" location="'Options time series-NSE '!A1" display="Stock Options"/>
    <hyperlink ref="M1454" location="'Options time series-NSE '!A1" display="Stock Options"/>
    <hyperlink ref="M1452" location="'S&amp;P CNX 500'!A1" display="S&amp;P CNX 500"/>
    <hyperlink ref="N1453" location="'Options time series-NSE '!A1" display="Nifty Options"/>
    <hyperlink ref="F2200" location="'Options time series-NSE '!A1" display="Nifty Futures"/>
    <hyperlink ref="D2226" location="'Options time series-BSE '!A1" display="Sensex Futures"/>
    <hyperlink ref="I2226" location="'Options time series-NSE '!A1" display="Nifty Futures"/>
    <hyperlink ref="F2226" location="'Options time series-NSE '!A1" display="Nifty Futures"/>
    <hyperlink ref="H2237" r:id="rId5" display="Interest Futures"/>
    <hyperlink ref="H2252" r:id="rId6" display="Interest Futures"/>
    <hyperlink ref="B2226" location="'Options time series-NSE '!A1" display="Nifty Futures"/>
    <hyperlink ref="C2212" location="'BSE CD'!A1" display="BSE CD "/>
    <hyperlink ref="C2243" location="'BSE CD'!A1" display="BSE CD "/>
    <hyperlink ref="F2252" location="'Options time series-NSE '!A1" tooltip="Time series on Nifty Futures" display="Stock Futures"/>
    <hyperlink ref="F2251" location="'Options time series-NSE '!A1" display="Nifty Futures"/>
    <hyperlink ref="A2247" location="'BSE CG'!A1" display="BSE CG "/>
    <hyperlink ref="C2313" location="'BSE SENSEX'!A1" display="SENSEX "/>
    <hyperlink ref="K1679" location="'BSE CG'!A1" display="BSE CG "/>
    <hyperlink ref="K1680" location="'BSE PSU'!A1" display="BSEPSU "/>
    <hyperlink ref="K1687" location="'BSE SENSEX'!A1" display="SENSEX "/>
    <hyperlink ref="K1688" location="'BSE TECK'!A1" display="BSE TECk "/>
    <hyperlink ref="K1689" location="'BSE 100'!A1" display="BSE100 "/>
    <hyperlink ref="N1673" location="'Options time series-NSE '!A1" display="Stock Options"/>
    <hyperlink ref="F1062" location="'Options time series-NSE '!A1" display="Nifty Options"/>
    <hyperlink ref="F1268" location="'BSE HC'!A1" display="BSE HC "/>
    <hyperlink ref="F1208" location="'Options time series-NSE '!A1" display="Nifty Futures"/>
    <hyperlink ref="F1090" location="'Options time series-NSE '!A1" display="Nifty Futures"/>
    <hyperlink ref="F1211" location="'Options time series-NSE '!A1" display="Stock Options"/>
    <hyperlink ref="F1116" location="'Options time series-NSE '!A1" display="Nifty Futures"/>
    <hyperlink ref="F1210" location="'Options time series-NSE '!A1" display="Nifty Options"/>
    <hyperlink ref="D1272" location="'Options time series-BSE '!A1" display="Stock Futures"/>
    <hyperlink ref="D1268" location="'CNX Midcap 200'!A1" display="CNX Midcap 200"/>
    <hyperlink ref="I1208" location="'Options time series-NSE '!A1" display="Stock Options"/>
    <hyperlink ref="C1211" location="'S&amp;P CNX Defty'!A1" display="S&amp;P CNX Defty"/>
    <hyperlink ref="F1267" location="'Options time series-NSE '!A1" display="Nifty Futures"/>
    <hyperlink ref="F1273" location="'Options time series-BSE '!A1" display="Sensex Options"/>
    <hyperlink ref="H1273" location="'Options time series-BSE '!A1" display="Sensex Options"/>
    <hyperlink ref="F1188" location="'BSE SENSEX'!A1" display="SENSEX "/>
    <hyperlink ref="F1189" location="'Options time series-NSE '!A1" display="Stock Futures"/>
    <hyperlink ref="C1273" location="'Options time series-BSE '!A1" display="Sensex Options"/>
    <hyperlink ref="F1161" location="'Options time series-NSE '!A1" display="Nifty Futures"/>
    <hyperlink ref="F1239" location="'Options time series-NSE '!A1" display="Nifty Futures"/>
    <hyperlink ref="I1333" location="'Options time series-NSE '!A1" display="Nifty Futures"/>
    <hyperlink ref="C1288" location="'CNX Midcap 200'!A1" display="CNX Midcap 200"/>
    <hyperlink ref="F1288" location="'BSE SENSEX'!A1" display="SENSEX "/>
    <hyperlink ref="F1291" location="'Options time series-NSE '!A1" display="Stock Futures"/>
    <hyperlink ref="F1290" location="'Options time series-NSE '!A1" display="Nifty Futures"/>
    <hyperlink ref="F1287" location="'Options time series-NSE '!A1" display="Stock Options"/>
    <hyperlink ref="F1289" location="'Options time series-NSE '!A1" display="Nifty Options"/>
    <hyperlink ref="A1290" location="'BSE 100'!A1" display="BSE100 "/>
    <hyperlink ref="A1422" location="'S&amp;P CNX Defty'!A1" display="S&amp;P CNX Defty"/>
    <hyperlink ref="F1410" location="'Options time series-BSE '!A1" display="Stock Futures"/>
    <hyperlink ref="I1410" location="'Options time series-NSE '!A1" display="Nifty Futures"/>
    <hyperlink ref="I1412" location="'Options time series-NSE '!A1" display="Nifty Futures"/>
    <hyperlink ref="C1368" location="'CNX Midcap 200'!A1" display="CNX Midcap 200"/>
    <hyperlink ref="C1371" location="'BSE SENSEX'!A1" display="SENSEX "/>
    <hyperlink ref="D1371" location="'BSE TECK'!A1" display="BSE TECk "/>
    <hyperlink ref="F1368" location="'BSE SENSEX'!A1" display="SENSEX "/>
    <hyperlink ref="F1371" location="'Options time series-NSE '!A1" display="Stock Futures"/>
    <hyperlink ref="F1370" location="'Options time series-NSE '!A1" display="Nifty Futures"/>
    <hyperlink ref="F1367" location="'Options time series-NSE '!A1" display="Stock Options"/>
    <hyperlink ref="F1369" location="'Options time series-NSE '!A1" display="Nifty Options"/>
    <hyperlink ref="A1370" location="'BSE 100'!A1" display="BSE100 "/>
    <hyperlink ref="F1133" location="'Options time series-NSE '!A1" display="Nifty Options"/>
    <hyperlink ref="A1217" location="'BSE 200'!A1" display="BSE200 "/>
    <hyperlink ref="B1272" location="'Options time series-NSE '!A1" display="Stock Futures"/>
    <hyperlink ref="B1208" location="'Options time series-NSE '!A1" display="Stock Options"/>
    <hyperlink ref="B1192" location="'Options time series-NSE '!A1" display="Stock Options"/>
    <hyperlink ref="B1333" location="'Options time series-NSE '!A1" display="Nifty Futures"/>
    <hyperlink ref="B1412" location="'Options time series-NSE '!A1" display="Nifty Futures"/>
    <hyperlink ref="F1934" location="'Options time series-NSE '!A1" tooltip="Time series on Stock Futures" display="Nifty Futures"/>
    <hyperlink ref="D1938" location="'S&amp;P CNX Defty'!A1" display="S&amp;P CNX Defty"/>
    <hyperlink ref="B1935" location="'BSE FMC'!A1" display="BSEFMC "/>
    <hyperlink ref="F1994" location="'Options time series-NSE '!A1" tooltip="Time series on Nifty Futures" display="Nifty Futures"/>
    <hyperlink ref="F1998" location="'Options time series-NSE '!A1" display="Stock Futures"/>
    <hyperlink ref="F1997" location="'Options time series-NSE '!A1" tooltip="Time series on Nifty Futures" display="Stock Options"/>
    <hyperlink ref="C1938" location="'S&amp;P CNX 500'!A1" display="S&amp;P CNX 500"/>
    <hyperlink ref="F1940" location="'Options time series-NSE '!A1" display="Stock Futures"/>
    <hyperlink ref="C1939" location="'CNX Nifty Junior'!A1" display="CNX Nifty Junior"/>
    <hyperlink ref="F1935" location="'BSE IT '!A1" display="BSE IT "/>
    <hyperlink ref="H2002" location="'Options time series-NSE '!A1" display="Nifty Futures"/>
    <hyperlink ref="F2005" location="'Options time series-NSE '!A1" display="Stock Options"/>
    <hyperlink ref="F2004" location="'Options time series-NSE '!A1" display="Stock Options"/>
    <hyperlink ref="P1464" location="'Options time series-BSE '!A1" display="Stock Futures"/>
    <hyperlink ref="O1464" location="'Options time series-BSE '!A1" display="Stock Futures"/>
    <hyperlink ref="D1464" location="'Options time series-BSE '!A1" display="Stock Futures"/>
    <hyperlink ref="C1464" location="'Options time series-BSE '!A1" display="Stock Futures"/>
    <hyperlink ref="G1464" location="'Options time series-BSE '!A1" display="Stock Futures"/>
    <hyperlink ref="F1464" location="'Options time series-BSE '!A1" display="Stock Futures"/>
    <hyperlink ref="J1464" location="'Options time series-BSE '!A1" display="Stock Futures"/>
    <hyperlink ref="I1464" location="'Options time series-BSE '!A1" display="Stock Futures"/>
    <hyperlink ref="M1464" location="'Options time series-BSE '!A1" display="Stock Futures"/>
    <hyperlink ref="L1464" location="'Options time series-BSE '!A1" display="Stock Futures"/>
    <hyperlink ref="N1524" location="'Options time series-NSE '!A1" display="Nifty Futures"/>
    <hyperlink ref="K1524" location="'BSE 200'!A1" display="BSE200 "/>
    <hyperlink ref="C1523" location="'BSE TECK'!A1" display="BSE TECk "/>
    <hyperlink ref="P491" location="'CNX Nifty Junior'!A1" display="CNX Nifty Junior"/>
    <hyperlink ref="Q491" location="'CNX Nifty Junior'!A1" display="CNX Nifty Junior"/>
    <hyperlink ref="N491" location="'CNX Nifty Junior'!A1" display="CNX Nifty Junior"/>
    <hyperlink ref="O491" location="'CNX Nifty Junior'!A1" display="CNX Nifty Junior"/>
    <hyperlink ref="L491" location="'CNX Nifty Junior'!A1" display="CNX Nifty Junior"/>
    <hyperlink ref="M491" location="'CNX Nifty Junior'!A1" display="CNX Nifty Junior"/>
    <hyperlink ref="J491" location="'CNX Nifty Junior'!A1" display="CNX Nifty Junior"/>
    <hyperlink ref="K491" location="'CNX Nifty Junior'!A1" display="CNX Nifty Junior"/>
    <hyperlink ref="I491" location="'CNX Nifty Junior'!A1" display="CNX Nifty Junior"/>
    <hyperlink ref="H491" location="'CNX Nifty Junior'!A1" display="CNX Nifty Junior"/>
    <hyperlink ref="O2147" location="'Options time series-BSE '!A1" display="Sensex Options"/>
    <hyperlink ref="P2150" location="'Options time series-BSE '!A1" display="Sensex Futures"/>
    <hyperlink ref="O2149" location="'Options time series-BSE '!A1" display="Sensex Futures"/>
    <hyperlink ref="J2156" location="'Options time series-NSE '!A1" tooltip="Time series on Stock Futures" display="Stock Futures"/>
    <hyperlink ref="P2140" location="'Options time series-BSE '!A1" display="Stock Options"/>
    <hyperlink ref="O2140" location="'CNX Midcap 200'!A1" display="CNX Midcap 200"/>
    <hyperlink ref="P2144" location="'Options time series-BSE '!A1" display="Stock Options"/>
    <hyperlink ref="O2143" location="'CNX Nifty Junior'!A1" display="CNX Nifty Junior"/>
    <hyperlink ref="O2144" location="'S&amp;P CNX Defty'!A1" display="S&amp;P CNX Defty"/>
    <hyperlink ref="P2146" location="'Options time series-BSE '!A1" display="Stock Futures"/>
    <hyperlink ref="K2147" location="'Options time series-BSE '!A1" display="Sensex Options"/>
    <hyperlink ref="L2150" location="'Options time series-BSE '!A1" display="Sensex Futures"/>
    <hyperlink ref="K2149" location="'Options time series-BSE '!A1" display="Sensex Futures"/>
    <hyperlink ref="L2140" location="'Options time series-BSE '!A1" display="Stock Options"/>
    <hyperlink ref="K2140" location="'CNX Midcap 200'!A1" display="CNX Midcap 200"/>
    <hyperlink ref="L2144" location="'Options time series-BSE '!A1" display="Stock Options"/>
    <hyperlink ref="K2143" location="'CNX Nifty Junior'!A1" display="CNX Nifty Junior"/>
    <hyperlink ref="K2144" location="'S&amp;P CNX Defty'!A1" display="S&amp;P CNX Defty"/>
    <hyperlink ref="L2146" location="'Options time series-BSE '!A1" display="Stock Futures"/>
    <hyperlink ref="G2147" location="'Options time series-BSE '!A1" display="Sensex Options"/>
    <hyperlink ref="H2150" location="'Options time series-BSE '!A1" display="Sensex Futures"/>
    <hyperlink ref="G2149" location="'Options time series-BSE '!A1" display="Sensex Futures"/>
    <hyperlink ref="H2127" location="'BSE TECK'!A1" display="BSE TECk "/>
    <hyperlink ref="H2128" location="'BSE 100'!A1" display="BSE100 "/>
    <hyperlink ref="G2127" location="'BSE 100'!A1" tooltip="Time Series on BSE CD" display="BSE100 "/>
    <hyperlink ref="G2128" location="'BSE 200'!A1" display="BSE200 "/>
    <hyperlink ref="H2130" location="'BSE SENSEX'!A1" display="SENSEX "/>
    <hyperlink ref="H2131" location="'BSE TECK'!A1" display="BSE TECk "/>
    <hyperlink ref="G2131" location="'Options time series-BSE '!A1" display="Sensex Options"/>
    <hyperlink ref="P2127" location="'Options time series-BSE '!A1" display="Sensex Futures"/>
    <hyperlink ref="P2128" location="'Options time series-BSE '!A1" display="Sensex Futures"/>
    <hyperlink ref="O2127" location="'Options time series-BSE '!A1" display="Stock Options"/>
    <hyperlink ref="O2128" location="'CNX Midcap 200'!A1" display="CNX Midcap 200"/>
    <hyperlink ref="P2130" location="'Options time series-BSE '!A1" display="Stock Options"/>
    <hyperlink ref="P2131" location="'CNX Nifty Junior'!A1" display="CNX Nifty Junior"/>
    <hyperlink ref="O2131" location="'S&amp;P CNX Defty'!A1" display="S&amp;P CNX Defty"/>
    <hyperlink ref="F709:F713" location="'Options time series-NSE '!A1" display="Nifty Futur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55">
      <selection activeCell="S51" sqref="S51:IV62"/>
    </sheetView>
  </sheetViews>
  <sheetFormatPr defaultColWidth="9.140625" defaultRowHeight="12.75"/>
  <cols>
    <col min="1" max="1" width="27.28125" style="0" customWidth="1"/>
    <col min="3" max="3" width="11.140625" style="0" customWidth="1"/>
    <col min="4" max="4" width="9.7109375" style="0" customWidth="1"/>
    <col min="5" max="5" width="11.140625" style="0" customWidth="1"/>
    <col min="6" max="6" width="9.28125" style="0" bestFit="1" customWidth="1"/>
    <col min="7" max="7" width="11.140625" style="0" customWidth="1"/>
    <col min="8" max="8" width="9.28125" style="0" bestFit="1" customWidth="1"/>
    <col min="9" max="9" width="11.140625" style="0" customWidth="1"/>
    <col min="10" max="10" width="9.28125" style="0" bestFit="1" customWidth="1"/>
    <col min="11" max="11" width="11.140625" style="0" customWidth="1"/>
    <col min="12" max="12" width="10.28125" style="0" bestFit="1" customWidth="1"/>
    <col min="13" max="13" width="11.140625" style="0" customWidth="1"/>
    <col min="14" max="14" width="9.28125" style="0" bestFit="1" customWidth="1"/>
    <col min="15" max="15" width="11.140625" style="0" customWidth="1"/>
    <col min="16" max="16" width="9.28125" style="0" bestFit="1" customWidth="1"/>
    <col min="17" max="17" width="11.140625" style="0" customWidth="1"/>
    <col min="18" max="18" width="9.28125" style="0" bestFit="1" customWidth="1"/>
  </cols>
  <sheetData>
    <row r="1" spans="1:17" ht="15">
      <c r="A1" s="1" t="s">
        <v>54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/>
      <c r="N1" s="4"/>
      <c r="O1" s="6"/>
      <c r="Q1" t="s">
        <v>0</v>
      </c>
    </row>
    <row r="2" spans="1:19" ht="12.75">
      <c r="A2" s="7" t="s">
        <v>1</v>
      </c>
      <c r="B2" s="8" t="s">
        <v>2</v>
      </c>
      <c r="C2" s="9" t="s">
        <v>3</v>
      </c>
      <c r="D2" s="10"/>
      <c r="E2" s="9" t="s">
        <v>4</v>
      </c>
      <c r="G2" s="9" t="s">
        <v>5</v>
      </c>
      <c r="H2" s="9"/>
      <c r="I2" s="9" t="s">
        <v>6</v>
      </c>
      <c r="J2" s="9"/>
      <c r="K2" s="11" t="s">
        <v>7</v>
      </c>
      <c r="L2" s="11"/>
      <c r="M2" s="12" t="s">
        <v>8</v>
      </c>
      <c r="N2" s="12"/>
      <c r="O2" s="12" t="s">
        <v>9</v>
      </c>
      <c r="P2" s="13"/>
      <c r="Q2" s="13" t="s">
        <v>10</v>
      </c>
      <c r="R2" s="14"/>
      <c r="S2" s="15"/>
    </row>
    <row r="3" spans="1:19" ht="12.75">
      <c r="A3" s="8"/>
      <c r="B3" s="8"/>
      <c r="C3" s="11" t="s">
        <v>182</v>
      </c>
      <c r="D3" s="15"/>
      <c r="E3" s="11" t="s">
        <v>11</v>
      </c>
      <c r="G3" s="11" t="s">
        <v>11</v>
      </c>
      <c r="H3" s="9"/>
      <c r="I3" s="9" t="s">
        <v>11</v>
      </c>
      <c r="J3" s="9"/>
      <c r="K3" s="11" t="s">
        <v>11</v>
      </c>
      <c r="L3" s="11"/>
      <c r="M3" s="11" t="s">
        <v>11</v>
      </c>
      <c r="N3" s="12"/>
      <c r="O3" s="11" t="s">
        <v>11</v>
      </c>
      <c r="P3" s="12"/>
      <c r="Q3" s="11" t="s">
        <v>11</v>
      </c>
      <c r="R3" s="16"/>
      <c r="S3" s="11"/>
    </row>
    <row r="4" spans="1:19" ht="12.75">
      <c r="A4" s="17"/>
      <c r="B4" s="17"/>
      <c r="C4" s="18" t="s">
        <v>12</v>
      </c>
      <c r="D4" s="6"/>
      <c r="E4" s="18" t="s">
        <v>12</v>
      </c>
      <c r="F4" s="6"/>
      <c r="G4" s="18" t="s">
        <v>12</v>
      </c>
      <c r="H4" s="19"/>
      <c r="I4" s="19" t="s">
        <v>13</v>
      </c>
      <c r="J4" s="19"/>
      <c r="K4" s="18" t="s">
        <v>12</v>
      </c>
      <c r="L4" s="18"/>
      <c r="M4" s="18" t="s">
        <v>12</v>
      </c>
      <c r="N4" s="18"/>
      <c r="O4" s="18" t="s">
        <v>12</v>
      </c>
      <c r="P4" s="18"/>
      <c r="Q4" s="18" t="s">
        <v>12</v>
      </c>
      <c r="R4" s="20"/>
      <c r="S4" s="12"/>
    </row>
    <row r="5" spans="1:19" ht="12.75">
      <c r="A5" s="21" t="s">
        <v>14</v>
      </c>
      <c r="B5" s="21" t="s">
        <v>15</v>
      </c>
      <c r="C5" s="22">
        <v>82.81</v>
      </c>
      <c r="D5" s="23">
        <v>3.2930023699638276</v>
      </c>
      <c r="E5" s="22">
        <v>80.17</v>
      </c>
      <c r="F5" s="23">
        <v>2.4274945700779424</v>
      </c>
      <c r="G5" s="22">
        <v>78.27</v>
      </c>
      <c r="H5" s="23">
        <v>8.362176381005112</v>
      </c>
      <c r="I5" s="22">
        <v>72.23</v>
      </c>
      <c r="J5" s="23">
        <v>-8.12770287458662</v>
      </c>
      <c r="K5" s="24">
        <v>78.62</v>
      </c>
      <c r="L5" s="23">
        <v>-462.986376146789</v>
      </c>
      <c r="M5" s="24">
        <v>63.08</v>
      </c>
      <c r="N5" s="23">
        <v>-21.65921510183805</v>
      </c>
      <c r="O5" s="24">
        <v>80.52</v>
      </c>
      <c r="P5" s="23">
        <v>10.63478977741137</v>
      </c>
      <c r="Q5" s="24">
        <v>72.78</v>
      </c>
      <c r="R5" s="23">
        <v>-6.066081569437277</v>
      </c>
      <c r="S5" s="15"/>
    </row>
    <row r="6" spans="1:19" ht="12.75">
      <c r="A6" s="25"/>
      <c r="B6" s="21" t="s">
        <v>16</v>
      </c>
      <c r="C6" s="22">
        <v>13.62</v>
      </c>
      <c r="D6" s="23">
        <v>3.3383915022761723</v>
      </c>
      <c r="E6" s="22">
        <v>13.18</v>
      </c>
      <c r="F6" s="23">
        <v>-2.514792899408283</v>
      </c>
      <c r="G6" s="22">
        <v>13.52</v>
      </c>
      <c r="H6" s="23">
        <v>24.036697247706414</v>
      </c>
      <c r="I6" s="22">
        <v>10.9</v>
      </c>
      <c r="J6" s="23">
        <v>9.989909182643796</v>
      </c>
      <c r="K6" s="24">
        <v>9.91</v>
      </c>
      <c r="L6" s="23">
        <v>-131.13877450980394</v>
      </c>
      <c r="M6" s="24">
        <v>8.74</v>
      </c>
      <c r="N6" s="23">
        <v>-31.825273010920434</v>
      </c>
      <c r="O6" s="24">
        <v>12.82</v>
      </c>
      <c r="P6" s="23">
        <v>5.081967213114762</v>
      </c>
      <c r="Q6" s="24">
        <v>12.2</v>
      </c>
      <c r="R6" s="23">
        <v>0</v>
      </c>
      <c r="S6" s="26"/>
    </row>
    <row r="7" spans="1:19" ht="12.75">
      <c r="A7" s="25"/>
      <c r="B7" s="21" t="s">
        <v>17</v>
      </c>
      <c r="C7" s="22">
        <v>96.43</v>
      </c>
      <c r="D7" s="23">
        <v>3.2994108194965324</v>
      </c>
      <c r="E7" s="22">
        <v>93.35</v>
      </c>
      <c r="F7" s="23">
        <v>1.6995315393833619</v>
      </c>
      <c r="G7" s="22">
        <v>91.79</v>
      </c>
      <c r="H7" s="23">
        <v>10.417418501142802</v>
      </c>
      <c r="I7" s="22">
        <v>83.13</v>
      </c>
      <c r="J7" s="23">
        <v>-6.099627245001701</v>
      </c>
      <c r="K7" s="27">
        <v>88.53</v>
      </c>
      <c r="L7" s="23">
        <v>-483.98653345724887</v>
      </c>
      <c r="M7" s="27">
        <v>71.82</v>
      </c>
      <c r="N7" s="23">
        <v>-23.05549603599744</v>
      </c>
      <c r="O7" s="24">
        <v>93.34</v>
      </c>
      <c r="P7" s="23">
        <v>9.837608849140974</v>
      </c>
      <c r="Q7" s="24">
        <v>84.98</v>
      </c>
      <c r="R7" s="23">
        <v>-5.2408563782337225</v>
      </c>
      <c r="S7" s="15"/>
    </row>
    <row r="8" spans="1:19" ht="12.75">
      <c r="A8" s="21" t="s">
        <v>18</v>
      </c>
      <c r="B8" s="25" t="s">
        <v>16</v>
      </c>
      <c r="C8" s="22">
        <v>78.4</v>
      </c>
      <c r="D8" s="23">
        <v>3.41643582640813</v>
      </c>
      <c r="E8" s="22">
        <v>75.81</v>
      </c>
      <c r="F8" s="23">
        <v>9.315068493150697</v>
      </c>
      <c r="G8" s="22">
        <v>69.35</v>
      </c>
      <c r="H8" s="23">
        <v>1.0343822843822752</v>
      </c>
      <c r="I8" s="22">
        <v>68.64</v>
      </c>
      <c r="J8" s="23">
        <v>-4.864864864864871</v>
      </c>
      <c r="K8" s="24">
        <v>72.15</v>
      </c>
      <c r="L8" s="23">
        <v>-848.9808131241094</v>
      </c>
      <c r="M8" s="24">
        <v>65.76</v>
      </c>
      <c r="N8" s="23">
        <v>-9.633090559296402</v>
      </c>
      <c r="O8" s="24">
        <v>72.77</v>
      </c>
      <c r="P8" s="23">
        <v>4.434557979334083</v>
      </c>
      <c r="Q8" s="24">
        <v>69.68</v>
      </c>
      <c r="R8" s="23">
        <v>-8.759984287023697</v>
      </c>
      <c r="S8" s="15"/>
    </row>
    <row r="9" spans="1:19" ht="12.75">
      <c r="A9" s="21" t="s">
        <v>19</v>
      </c>
      <c r="B9" s="21" t="s">
        <v>15</v>
      </c>
      <c r="C9" s="22">
        <v>4.14</v>
      </c>
      <c r="D9" s="23">
        <v>11.590296495956865</v>
      </c>
      <c r="E9" s="22">
        <v>3.71</v>
      </c>
      <c r="F9" s="23">
        <v>-8.845208845208852</v>
      </c>
      <c r="G9" s="22">
        <v>4.07</v>
      </c>
      <c r="H9" s="23">
        <v>0.7425742574257487</v>
      </c>
      <c r="I9" s="22">
        <v>4.04</v>
      </c>
      <c r="J9" s="23">
        <v>-16.52892561983471</v>
      </c>
      <c r="K9" s="24">
        <v>4.84</v>
      </c>
      <c r="L9" s="23">
        <v>-2147.319999999862</v>
      </c>
      <c r="M9" s="24">
        <v>4.22</v>
      </c>
      <c r="N9" s="23">
        <v>-0.23640661938535873</v>
      </c>
      <c r="O9" s="24">
        <v>4.23</v>
      </c>
      <c r="P9" s="23">
        <v>-7.23684210526314</v>
      </c>
      <c r="Q9" s="24">
        <v>4.56</v>
      </c>
      <c r="R9" s="23">
        <v>-5.394190871369308</v>
      </c>
      <c r="S9" s="15"/>
    </row>
    <row r="10" spans="1:19" ht="12.75">
      <c r="A10" s="25"/>
      <c r="B10" s="21" t="s">
        <v>16</v>
      </c>
      <c r="C10" s="22">
        <v>3.64</v>
      </c>
      <c r="D10" s="23">
        <v>5.813953488372099</v>
      </c>
      <c r="E10" s="22">
        <v>3.44</v>
      </c>
      <c r="F10" s="23">
        <v>-3.3707865168539355</v>
      </c>
      <c r="G10" s="22">
        <v>3.56</v>
      </c>
      <c r="H10" s="23">
        <v>11.25</v>
      </c>
      <c r="I10" s="22">
        <v>3.2</v>
      </c>
      <c r="J10" s="23">
        <v>73.91304347826087</v>
      </c>
      <c r="K10" s="24">
        <v>1.84</v>
      </c>
      <c r="L10" s="23">
        <v>-111.34666666666666</v>
      </c>
      <c r="M10" s="24">
        <v>2.79</v>
      </c>
      <c r="N10" s="23">
        <v>-16.216216216216218</v>
      </c>
      <c r="O10" s="24">
        <v>3.33</v>
      </c>
      <c r="P10" s="23">
        <v>12.121212121212116</v>
      </c>
      <c r="Q10" s="24">
        <v>2.97</v>
      </c>
      <c r="R10" s="23">
        <v>-23.25581395348837</v>
      </c>
      <c r="S10" s="15"/>
    </row>
    <row r="11" spans="1:19" ht="12.75">
      <c r="A11" s="25"/>
      <c r="B11" s="21" t="s">
        <v>17</v>
      </c>
      <c r="C11" s="22">
        <v>7.78</v>
      </c>
      <c r="D11" s="23">
        <v>8.81118881118881</v>
      </c>
      <c r="E11" s="22">
        <v>7.15</v>
      </c>
      <c r="F11" s="23">
        <v>-6.29095674967234</v>
      </c>
      <c r="G11" s="22">
        <v>7.63</v>
      </c>
      <c r="H11" s="23">
        <v>5.386740331491708</v>
      </c>
      <c r="I11" s="22">
        <v>7.24</v>
      </c>
      <c r="J11" s="23">
        <v>8.38323353293414</v>
      </c>
      <c r="K11" s="24">
        <v>6.68</v>
      </c>
      <c r="L11" s="23">
        <v>-191.81963636363636</v>
      </c>
      <c r="M11" s="24">
        <v>7.01</v>
      </c>
      <c r="N11" s="23">
        <v>-7.275132275132274</v>
      </c>
      <c r="O11" s="24">
        <v>7.56</v>
      </c>
      <c r="P11" s="23">
        <v>0.3984063745019835</v>
      </c>
      <c r="Q11" s="24">
        <v>7.53</v>
      </c>
      <c r="R11" s="23">
        <v>-13.348676639815874</v>
      </c>
      <c r="S11" s="15"/>
    </row>
    <row r="12" spans="1:19" ht="12.75">
      <c r="A12" s="21" t="s">
        <v>20</v>
      </c>
      <c r="B12" s="25" t="s">
        <v>15</v>
      </c>
      <c r="C12" s="22">
        <v>9.79</v>
      </c>
      <c r="D12" s="23">
        <v>16.270783847980987</v>
      </c>
      <c r="E12" s="22">
        <v>8.42</v>
      </c>
      <c r="F12" s="23">
        <v>9.63541666666667</v>
      </c>
      <c r="G12" s="22">
        <v>7.68</v>
      </c>
      <c r="H12" s="23">
        <v>-3.1525851197982346</v>
      </c>
      <c r="I12" s="22">
        <v>7.93</v>
      </c>
      <c r="J12" s="23">
        <v>-34.516928158546655</v>
      </c>
      <c r="K12" s="24">
        <v>12.11</v>
      </c>
      <c r="L12" s="23">
        <v>-128.16595505617977</v>
      </c>
      <c r="M12" s="24">
        <v>4.72</v>
      </c>
      <c r="N12" s="23">
        <v>-42.9951690821256</v>
      </c>
      <c r="O12" s="24">
        <v>8.28</v>
      </c>
      <c r="P12" s="23">
        <v>22.485207100591712</v>
      </c>
      <c r="Q12" s="24">
        <v>6.76</v>
      </c>
      <c r="R12" s="23">
        <v>16.95501730103805</v>
      </c>
      <c r="S12" s="15"/>
    </row>
    <row r="13" spans="1:19" ht="12.75">
      <c r="A13" s="21" t="s">
        <v>21</v>
      </c>
      <c r="B13" s="21" t="s">
        <v>15</v>
      </c>
      <c r="C13" s="22">
        <v>15.15</v>
      </c>
      <c r="D13" s="23">
        <v>31.055363321799305</v>
      </c>
      <c r="E13" s="22">
        <v>11.56</v>
      </c>
      <c r="F13" s="23">
        <v>-4.934210526315787</v>
      </c>
      <c r="G13" s="22">
        <v>12.16</v>
      </c>
      <c r="H13" s="23">
        <v>5.923344947735189</v>
      </c>
      <c r="I13" s="22">
        <v>11.48</v>
      </c>
      <c r="J13" s="23">
        <v>-9.819324430479183</v>
      </c>
      <c r="K13" s="24">
        <v>12.73</v>
      </c>
      <c r="L13" s="23">
        <v>-172.32954545454544</v>
      </c>
      <c r="M13" s="24">
        <v>9.27</v>
      </c>
      <c r="N13" s="23">
        <v>-17.6</v>
      </c>
      <c r="O13" s="24">
        <v>11.25</v>
      </c>
      <c r="P13" s="23">
        <v>10.078277886497057</v>
      </c>
      <c r="Q13" s="24">
        <v>10.22</v>
      </c>
      <c r="R13" s="23">
        <v>5.252317198764158</v>
      </c>
      <c r="S13" s="15"/>
    </row>
    <row r="14" spans="1:19" ht="12.75">
      <c r="A14" s="25"/>
      <c r="B14" s="21" t="s">
        <v>16</v>
      </c>
      <c r="C14" s="22">
        <v>4.16</v>
      </c>
      <c r="D14" s="23">
        <v>17.51412429378531</v>
      </c>
      <c r="E14" s="22">
        <v>3.54</v>
      </c>
      <c r="F14" s="23">
        <v>38.82352941176472</v>
      </c>
      <c r="G14" s="22">
        <v>2.55</v>
      </c>
      <c r="H14" s="23">
        <v>-5.555555555555569</v>
      </c>
      <c r="I14" s="22">
        <v>2.7</v>
      </c>
      <c r="J14" s="23">
        <v>20</v>
      </c>
      <c r="K14" s="24">
        <v>2.25</v>
      </c>
      <c r="L14" s="23">
        <v>-243.25</v>
      </c>
      <c r="M14" s="24">
        <v>1.88</v>
      </c>
      <c r="N14" s="23">
        <v>-1.5706806282722525</v>
      </c>
      <c r="O14" s="24">
        <v>1.91</v>
      </c>
      <c r="P14" s="23">
        <v>4.945054945054937</v>
      </c>
      <c r="Q14" s="24">
        <v>1.82</v>
      </c>
      <c r="R14" s="23">
        <v>1.111111111111112</v>
      </c>
      <c r="S14" s="26"/>
    </row>
    <row r="15" spans="1:19" ht="12.75">
      <c r="A15" s="25"/>
      <c r="B15" s="21" t="s">
        <v>17</v>
      </c>
      <c r="C15" s="22">
        <v>19.31</v>
      </c>
      <c r="D15" s="23">
        <v>27.88079470198675</v>
      </c>
      <c r="E15" s="22">
        <v>15.1</v>
      </c>
      <c r="F15" s="23">
        <v>2.6512576478585914</v>
      </c>
      <c r="G15" s="22">
        <v>14.71</v>
      </c>
      <c r="H15" s="23">
        <v>3.7376586741890065</v>
      </c>
      <c r="I15" s="22">
        <v>14.18</v>
      </c>
      <c r="J15" s="23">
        <v>-5.340453938584784</v>
      </c>
      <c r="K15" s="24">
        <v>14.98</v>
      </c>
      <c r="L15" s="23">
        <v>-198.07800995024877</v>
      </c>
      <c r="M15" s="24">
        <v>11.15</v>
      </c>
      <c r="N15" s="23">
        <v>-15.273556231003038</v>
      </c>
      <c r="O15" s="24">
        <v>13.16</v>
      </c>
      <c r="P15" s="23">
        <v>9.302325581395358</v>
      </c>
      <c r="Q15" s="24">
        <v>12.04</v>
      </c>
      <c r="R15" s="23">
        <v>4.604691572545607</v>
      </c>
      <c r="S15" s="15"/>
    </row>
    <row r="16" spans="1:19" ht="12.75">
      <c r="A16" s="21" t="s">
        <v>22</v>
      </c>
      <c r="B16" s="25" t="s">
        <v>15</v>
      </c>
      <c r="C16" s="22">
        <v>2.13</v>
      </c>
      <c r="D16" s="23">
        <v>47.916666666666664</v>
      </c>
      <c r="E16" s="22">
        <v>1.44</v>
      </c>
      <c r="F16" s="23">
        <v>-38.72340425531915</v>
      </c>
      <c r="G16" s="22">
        <v>2.35</v>
      </c>
      <c r="H16" s="28">
        <v>-3.29218106995885</v>
      </c>
      <c r="I16" s="22">
        <v>2.43</v>
      </c>
      <c r="J16" s="23">
        <v>23.350253807106608</v>
      </c>
      <c r="K16" s="24">
        <v>1.97</v>
      </c>
      <c r="L16" s="23">
        <v>-104.44657142857143</v>
      </c>
      <c r="M16" s="24">
        <v>1.32</v>
      </c>
      <c r="N16" s="23">
        <v>-44.303797468354425</v>
      </c>
      <c r="O16" s="24">
        <v>2.37</v>
      </c>
      <c r="P16" s="23">
        <v>-13.18681318681318</v>
      </c>
      <c r="Q16" s="24">
        <v>2.73</v>
      </c>
      <c r="R16" s="23">
        <v>19.213973799126634</v>
      </c>
      <c r="S16" s="15"/>
    </row>
    <row r="17" spans="1:19" ht="12.75">
      <c r="A17" s="21" t="s">
        <v>23</v>
      </c>
      <c r="B17" s="25" t="s">
        <v>15</v>
      </c>
      <c r="C17" s="22">
        <v>0.49</v>
      </c>
      <c r="D17" s="23">
        <v>2.0833333333333353</v>
      </c>
      <c r="E17" s="22">
        <v>0.48</v>
      </c>
      <c r="F17" s="23">
        <v>2.1276595744680873</v>
      </c>
      <c r="G17" s="22">
        <v>0.47</v>
      </c>
      <c r="H17" s="28">
        <v>-2.0833333333333353</v>
      </c>
      <c r="I17" s="22">
        <v>0.48</v>
      </c>
      <c r="J17" s="23">
        <v>-14.285714285714295</v>
      </c>
      <c r="K17" s="24">
        <v>0.56</v>
      </c>
      <c r="L17" s="23">
        <v>-102.70666666666666</v>
      </c>
      <c r="M17" s="24">
        <v>0.46</v>
      </c>
      <c r="N17" s="23">
        <v>-20.689655172413783</v>
      </c>
      <c r="O17" s="24">
        <v>0.58</v>
      </c>
      <c r="P17" s="23">
        <v>-1.6949152542372898</v>
      </c>
      <c r="Q17" s="24">
        <v>0.59</v>
      </c>
      <c r="R17" s="23">
        <v>-4.8387096774193585</v>
      </c>
      <c r="S17" s="15"/>
    </row>
    <row r="18" spans="1:19" ht="12.75">
      <c r="A18" s="21" t="s">
        <v>24</v>
      </c>
      <c r="B18" s="25" t="s">
        <v>16</v>
      </c>
      <c r="C18" s="22">
        <v>1.23</v>
      </c>
      <c r="D18" s="23">
        <v>-7.518796992481209</v>
      </c>
      <c r="E18" s="22">
        <v>1.33</v>
      </c>
      <c r="F18" s="23">
        <v>9.01639344262296</v>
      </c>
      <c r="G18" s="22">
        <v>1.22</v>
      </c>
      <c r="H18" s="23">
        <v>1.6666666666666683</v>
      </c>
      <c r="I18" s="22">
        <v>1.2</v>
      </c>
      <c r="J18" s="23">
        <v>-7.692307692307699</v>
      </c>
      <c r="K18" s="24">
        <v>1.3</v>
      </c>
      <c r="L18" s="23">
        <v>-284.6</v>
      </c>
      <c r="M18" s="24">
        <v>1.41</v>
      </c>
      <c r="N18" s="23">
        <v>-0.7042253521126767</v>
      </c>
      <c r="O18" s="24">
        <v>1.42</v>
      </c>
      <c r="P18" s="23">
        <v>-0.6993006993007</v>
      </c>
      <c r="Q18" s="24">
        <v>1.43</v>
      </c>
      <c r="R18" s="23">
        <v>-1.3793103448275874</v>
      </c>
      <c r="S18" s="15"/>
    </row>
    <row r="19" spans="1:19" ht="12.75">
      <c r="A19" s="21" t="s">
        <v>25</v>
      </c>
      <c r="B19" s="21" t="s">
        <v>15</v>
      </c>
      <c r="C19" s="22">
        <v>31.7</v>
      </c>
      <c r="D19" s="23">
        <v>23.77977352596642</v>
      </c>
      <c r="E19" s="22">
        <v>25.61</v>
      </c>
      <c r="F19" s="23">
        <v>-4.190048634493083</v>
      </c>
      <c r="G19" s="22">
        <v>26.73</v>
      </c>
      <c r="H19" s="23">
        <v>1.4036418816388505</v>
      </c>
      <c r="I19" s="22">
        <v>26.36</v>
      </c>
      <c r="J19" s="23">
        <v>-18.16206147159268</v>
      </c>
      <c r="K19" s="24">
        <v>32.21</v>
      </c>
      <c r="L19" s="23">
        <v>-228.02516369047626</v>
      </c>
      <c r="M19" s="24">
        <v>19.99</v>
      </c>
      <c r="N19" s="23">
        <v>-25.159116435791834</v>
      </c>
      <c r="O19" s="24">
        <v>26.71</v>
      </c>
      <c r="P19" s="23">
        <v>7.441673370876903</v>
      </c>
      <c r="Q19" s="24">
        <v>24.86</v>
      </c>
      <c r="R19" s="23">
        <v>7.062876830318694</v>
      </c>
      <c r="S19" s="15"/>
    </row>
    <row r="20" spans="1:19" ht="12.75">
      <c r="A20" s="25"/>
      <c r="B20" s="21" t="s">
        <v>16</v>
      </c>
      <c r="C20" s="22">
        <v>9.03</v>
      </c>
      <c r="D20" s="23">
        <v>8.66425992779782</v>
      </c>
      <c r="E20" s="22">
        <v>8.31</v>
      </c>
      <c r="F20" s="23">
        <v>13.369713506139162</v>
      </c>
      <c r="G20" s="22">
        <v>7.33</v>
      </c>
      <c r="H20" s="23">
        <v>3.2394366197183158</v>
      </c>
      <c r="I20" s="22">
        <v>7.1</v>
      </c>
      <c r="J20" s="23">
        <v>31.725417439703158</v>
      </c>
      <c r="K20" s="24">
        <v>5.39</v>
      </c>
      <c r="L20" s="23">
        <v>-161.89206896551724</v>
      </c>
      <c r="M20" s="24">
        <v>6.08</v>
      </c>
      <c r="N20" s="23">
        <v>-8.70870870870871</v>
      </c>
      <c r="O20" s="24">
        <v>6.66</v>
      </c>
      <c r="P20" s="23">
        <v>7.073954983922837</v>
      </c>
      <c r="Q20" s="24">
        <v>6.22</v>
      </c>
      <c r="R20" s="23">
        <v>-12.640449438202253</v>
      </c>
      <c r="S20" s="15"/>
    </row>
    <row r="21" spans="1:19" ht="12.75">
      <c r="A21" s="25"/>
      <c r="B21" s="21" t="s">
        <v>17</v>
      </c>
      <c r="C21" s="22">
        <v>40.73</v>
      </c>
      <c r="D21" s="23">
        <v>20.07665094339621</v>
      </c>
      <c r="E21" s="22">
        <v>33.92</v>
      </c>
      <c r="F21" s="23">
        <v>-0.41103934233705386</v>
      </c>
      <c r="G21" s="22">
        <v>34.06</v>
      </c>
      <c r="H21" s="23">
        <v>1.793185893604308</v>
      </c>
      <c r="I21" s="22">
        <v>33.46</v>
      </c>
      <c r="J21" s="23">
        <v>-11.01063829787234</v>
      </c>
      <c r="K21" s="24">
        <v>37.6</v>
      </c>
      <c r="L21" s="23">
        <v>-271.8783561643836</v>
      </c>
      <c r="M21" s="24">
        <v>26.07</v>
      </c>
      <c r="N21" s="23">
        <v>-21.875936469883122</v>
      </c>
      <c r="O21" s="24">
        <v>33.37</v>
      </c>
      <c r="P21" s="23">
        <v>7.368082368082366</v>
      </c>
      <c r="Q21" s="24">
        <v>31.08</v>
      </c>
      <c r="R21" s="23">
        <v>2.4390243902438975</v>
      </c>
      <c r="S21" s="15"/>
    </row>
    <row r="22" spans="1:19" ht="12.75">
      <c r="A22" s="21" t="s">
        <v>26</v>
      </c>
      <c r="B22" s="21" t="s">
        <v>15</v>
      </c>
      <c r="C22" s="22">
        <v>114.51</v>
      </c>
      <c r="D22" s="23">
        <v>8.252977878615999</v>
      </c>
      <c r="E22" s="22">
        <v>105.78</v>
      </c>
      <c r="F22" s="23">
        <v>0.742857142857144</v>
      </c>
      <c r="G22" s="22">
        <v>105</v>
      </c>
      <c r="H22" s="23">
        <v>6.501673597727961</v>
      </c>
      <c r="I22" s="22">
        <v>98.59</v>
      </c>
      <c r="J22" s="23">
        <v>-11.043941171163038</v>
      </c>
      <c r="K22" s="29">
        <v>110.83</v>
      </c>
      <c r="L22" s="23">
        <v>-591.8998716887418</v>
      </c>
      <c r="M22" s="29">
        <v>83.07</v>
      </c>
      <c r="N22" s="23">
        <v>-22.5310081134011</v>
      </c>
      <c r="O22" s="24">
        <v>107.23</v>
      </c>
      <c r="P22" s="23">
        <v>9.82179434657926</v>
      </c>
      <c r="Q22" s="24">
        <v>97.64</v>
      </c>
      <c r="R22" s="23">
        <v>-3.0387288977159903</v>
      </c>
      <c r="S22" s="26"/>
    </row>
    <row r="23" spans="1:19" ht="12.75">
      <c r="A23" s="25"/>
      <c r="B23" s="21" t="s">
        <v>16</v>
      </c>
      <c r="C23" s="22">
        <v>101.05</v>
      </c>
      <c r="D23" s="23">
        <v>3.8540596094552932</v>
      </c>
      <c r="E23" s="22">
        <v>97.3</v>
      </c>
      <c r="F23" s="23">
        <v>7.871396895787133</v>
      </c>
      <c r="G23" s="22">
        <v>90.2</v>
      </c>
      <c r="H23" s="23">
        <v>4.108956602031396</v>
      </c>
      <c r="I23" s="22">
        <v>86.64</v>
      </c>
      <c r="J23" s="23">
        <v>-0.9262435677530043</v>
      </c>
      <c r="K23" s="29">
        <v>87.45</v>
      </c>
      <c r="L23" s="23">
        <v>-791.2821336760925</v>
      </c>
      <c r="M23" s="29">
        <v>80.58</v>
      </c>
      <c r="N23" s="23">
        <v>-12.650406504065042</v>
      </c>
      <c r="O23" s="24">
        <v>92.25</v>
      </c>
      <c r="P23" s="23">
        <v>4.710556186152107</v>
      </c>
      <c r="Q23" s="24">
        <v>88.1</v>
      </c>
      <c r="R23" s="23">
        <v>-7.931863308600693</v>
      </c>
      <c r="S23" s="15"/>
    </row>
    <row r="24" spans="1:19" ht="12.75">
      <c r="A24" s="25"/>
      <c r="B24" s="21" t="s">
        <v>17</v>
      </c>
      <c r="C24" s="22">
        <v>215.56</v>
      </c>
      <c r="D24" s="23">
        <v>6.145361433917663</v>
      </c>
      <c r="E24" s="22">
        <v>203.08</v>
      </c>
      <c r="F24" s="23">
        <v>4.036885245901652</v>
      </c>
      <c r="G24" s="22">
        <v>195.2</v>
      </c>
      <c r="H24" s="23">
        <v>5.3824974356205795</v>
      </c>
      <c r="I24" s="22">
        <v>185.23</v>
      </c>
      <c r="J24" s="23">
        <v>-6.581601775267304</v>
      </c>
      <c r="K24" s="29">
        <v>198.28</v>
      </c>
      <c r="L24" s="23">
        <v>-1203.904392966788</v>
      </c>
      <c r="M24" s="29">
        <v>163.65</v>
      </c>
      <c r="N24" s="23">
        <v>-17.96170042109484</v>
      </c>
      <c r="O24" s="24">
        <v>199.48</v>
      </c>
      <c r="P24" s="23">
        <v>7.397437277915355</v>
      </c>
      <c r="Q24" s="24">
        <v>185.74</v>
      </c>
      <c r="R24" s="23">
        <v>-5.422883038851254</v>
      </c>
      <c r="S24" s="15"/>
    </row>
    <row r="25" spans="1:19" ht="12.75">
      <c r="A25" s="21" t="s">
        <v>27</v>
      </c>
      <c r="B25" s="25" t="s">
        <v>15</v>
      </c>
      <c r="C25" s="22">
        <v>309</v>
      </c>
      <c r="D25" s="23">
        <v>13276.623376623376</v>
      </c>
      <c r="E25" s="22">
        <v>2.31</v>
      </c>
      <c r="F25" s="23">
        <v>-15.693430656934312</v>
      </c>
      <c r="G25" s="22">
        <v>2.74</v>
      </c>
      <c r="H25" s="23">
        <v>16.59574468085107</v>
      </c>
      <c r="I25" s="22">
        <v>2.35</v>
      </c>
      <c r="J25" s="23">
        <v>-0.423728813559313</v>
      </c>
      <c r="K25" s="24">
        <v>2.36</v>
      </c>
      <c r="L25" s="23">
        <v>-176.19428571428588</v>
      </c>
      <c r="M25" s="24">
        <v>2.19</v>
      </c>
      <c r="N25" s="23">
        <v>-3.097345132743356</v>
      </c>
      <c r="O25" s="24">
        <v>2.26</v>
      </c>
      <c r="P25" s="23">
        <v>0.444444444444435</v>
      </c>
      <c r="Q25" s="24">
        <v>2.25</v>
      </c>
      <c r="R25" s="23">
        <v>-16.356877323420072</v>
      </c>
      <c r="S25" s="15"/>
    </row>
    <row r="26" spans="1:19" ht="12.75">
      <c r="A26" s="21" t="s">
        <v>28</v>
      </c>
      <c r="B26" s="25" t="s">
        <v>15</v>
      </c>
      <c r="C26" s="22">
        <v>0.95</v>
      </c>
      <c r="D26" s="23">
        <v>33.80281690140845</v>
      </c>
      <c r="E26" s="22">
        <v>0.71</v>
      </c>
      <c r="F26" s="23">
        <v>31.481481481481467</v>
      </c>
      <c r="G26" s="22">
        <v>0.54</v>
      </c>
      <c r="H26" s="28">
        <v>-11.475409836065566</v>
      </c>
      <c r="I26" s="22">
        <v>0.61</v>
      </c>
      <c r="J26" s="28">
        <v>-48.30508474576271</v>
      </c>
      <c r="K26" s="24">
        <v>1.18</v>
      </c>
      <c r="L26" s="23">
        <v>-102.1009756097561</v>
      </c>
      <c r="M26" s="24">
        <v>0.32</v>
      </c>
      <c r="N26" s="23">
        <v>-56.16438356164384</v>
      </c>
      <c r="O26" s="24">
        <v>0.73</v>
      </c>
      <c r="P26" s="23">
        <v>14.0625</v>
      </c>
      <c r="Q26" s="24">
        <v>0.64</v>
      </c>
      <c r="R26" s="23">
        <v>3.7735849056603805</v>
      </c>
      <c r="S26" s="15"/>
    </row>
    <row r="27" spans="1:19" ht="12.75">
      <c r="A27" s="21" t="s">
        <v>29</v>
      </c>
      <c r="B27" s="25" t="s">
        <v>16</v>
      </c>
      <c r="C27" s="22">
        <v>5.91</v>
      </c>
      <c r="D27" s="23">
        <v>-6.635071090047393</v>
      </c>
      <c r="E27" s="22">
        <v>6.33</v>
      </c>
      <c r="F27" s="23">
        <v>13.035714285714295</v>
      </c>
      <c r="G27" s="22">
        <v>5.6</v>
      </c>
      <c r="H27" s="23">
        <v>2.3765996343692852</v>
      </c>
      <c r="I27" s="22">
        <v>5.47</v>
      </c>
      <c r="J27" s="28">
        <v>-4.370629370629371</v>
      </c>
      <c r="K27" s="24">
        <v>5.72</v>
      </c>
      <c r="L27" s="23">
        <v>-125.43772357723577</v>
      </c>
      <c r="M27" s="24">
        <v>4.24</v>
      </c>
      <c r="N27" s="23">
        <v>-22.486288848263246</v>
      </c>
      <c r="O27" s="24">
        <v>5.47</v>
      </c>
      <c r="P27" s="23">
        <v>42.07792207792207</v>
      </c>
      <c r="Q27" s="24">
        <v>3.85</v>
      </c>
      <c r="R27" s="23">
        <v>-24.8046875</v>
      </c>
      <c r="S27" s="15"/>
    </row>
    <row r="28" spans="1:19" ht="12.75">
      <c r="A28" s="21" t="s">
        <v>30</v>
      </c>
      <c r="B28" s="25" t="s">
        <v>16</v>
      </c>
      <c r="C28" s="22">
        <v>2.08</v>
      </c>
      <c r="D28" s="23">
        <v>-9.170305676855893</v>
      </c>
      <c r="E28" s="22">
        <v>2.29</v>
      </c>
      <c r="F28" s="23">
        <v>-0.8658008658008665</v>
      </c>
      <c r="G28" s="22">
        <v>2.31</v>
      </c>
      <c r="H28" s="23">
        <v>0</v>
      </c>
      <c r="I28" s="22">
        <v>2.31</v>
      </c>
      <c r="J28" s="28">
        <v>-6.477732793522273</v>
      </c>
      <c r="K28" s="24">
        <v>2.47</v>
      </c>
      <c r="L28" s="23">
        <v>-121.85</v>
      </c>
      <c r="M28" s="24">
        <v>2.04</v>
      </c>
      <c r="N28" s="23">
        <v>-11.304347826086948</v>
      </c>
      <c r="O28" s="24">
        <v>2.3</v>
      </c>
      <c r="P28" s="23">
        <v>14.427860696517417</v>
      </c>
      <c r="Q28" s="24">
        <v>2.01</v>
      </c>
      <c r="R28" s="23">
        <v>-20.402298850574713</v>
      </c>
      <c r="S28" s="15"/>
    </row>
    <row r="29" spans="1:19" ht="12.75">
      <c r="A29" s="21" t="s">
        <v>31</v>
      </c>
      <c r="B29" s="21" t="s">
        <v>15</v>
      </c>
      <c r="C29" s="22">
        <v>6.45</v>
      </c>
      <c r="D29" s="23">
        <v>34.375</v>
      </c>
      <c r="E29" s="22">
        <v>4.8</v>
      </c>
      <c r="F29" s="23">
        <v>-1.437371663244359</v>
      </c>
      <c r="G29" s="22">
        <v>4.87</v>
      </c>
      <c r="H29" s="23">
        <v>3.1779661016949228</v>
      </c>
      <c r="I29" s="22">
        <v>4.72</v>
      </c>
      <c r="J29" s="28">
        <v>-23.50081037277148</v>
      </c>
      <c r="K29" s="24">
        <v>6.17</v>
      </c>
      <c r="L29" s="23">
        <v>-143.27942028985512</v>
      </c>
      <c r="M29" s="24">
        <v>4.15</v>
      </c>
      <c r="N29" s="23">
        <v>-14.256198347107429</v>
      </c>
      <c r="O29" s="24">
        <v>4.84</v>
      </c>
      <c r="P29" s="23">
        <v>8.764044943820219</v>
      </c>
      <c r="Q29" s="24">
        <v>4.45</v>
      </c>
      <c r="R29" s="23">
        <v>-7.484407484407473</v>
      </c>
      <c r="S29" s="15"/>
    </row>
    <row r="30" spans="1:19" ht="12.75">
      <c r="A30" s="25"/>
      <c r="B30" s="21" t="s">
        <v>16</v>
      </c>
      <c r="C30" s="22">
        <v>8.66</v>
      </c>
      <c r="D30" s="23">
        <v>-7.872340425531917</v>
      </c>
      <c r="E30" s="22">
        <v>9.4</v>
      </c>
      <c r="F30" s="23">
        <v>10.328638497652593</v>
      </c>
      <c r="G30" s="22">
        <v>8.52</v>
      </c>
      <c r="H30" s="23">
        <v>1.3079667063020146</v>
      </c>
      <c r="I30" s="22">
        <v>8.41</v>
      </c>
      <c r="J30" s="28">
        <v>-3.7757437070938225</v>
      </c>
      <c r="K30" s="24">
        <v>8.74</v>
      </c>
      <c r="L30" s="23">
        <v>-148.09819354838714</v>
      </c>
      <c r="M30" s="24">
        <v>6.98</v>
      </c>
      <c r="N30" s="23">
        <v>-18.171160609613118</v>
      </c>
      <c r="O30" s="24">
        <v>8.53</v>
      </c>
      <c r="P30" s="23">
        <v>28.851963746223554</v>
      </c>
      <c r="Q30" s="24">
        <v>6.62</v>
      </c>
      <c r="R30" s="23">
        <v>-23.023255813953483</v>
      </c>
      <c r="S30" s="26"/>
    </row>
    <row r="31" spans="1:19" ht="12.75">
      <c r="A31" s="25"/>
      <c r="B31" s="21" t="s">
        <v>17</v>
      </c>
      <c r="C31" s="22">
        <v>15.11</v>
      </c>
      <c r="D31" s="23">
        <v>6.408450704225353</v>
      </c>
      <c r="E31" s="22">
        <v>14.2</v>
      </c>
      <c r="F31" s="23">
        <v>6.049290515309923</v>
      </c>
      <c r="G31" s="22">
        <v>13.39</v>
      </c>
      <c r="H31" s="23">
        <v>1.9801980198019784</v>
      </c>
      <c r="I31" s="22">
        <v>13.13</v>
      </c>
      <c r="J31" s="28">
        <v>-11.938296445338695</v>
      </c>
      <c r="K31" s="24">
        <v>14.91</v>
      </c>
      <c r="L31" s="23">
        <v>-188.99406250000007</v>
      </c>
      <c r="M31" s="24">
        <v>11.13</v>
      </c>
      <c r="N31" s="23">
        <v>-16.75392670157067</v>
      </c>
      <c r="O31" s="24">
        <v>13.37</v>
      </c>
      <c r="P31" s="23">
        <v>20.77687443541101</v>
      </c>
      <c r="Q31" s="24">
        <v>11.07</v>
      </c>
      <c r="R31" s="23">
        <v>-17.449664429530202</v>
      </c>
      <c r="S31" s="15"/>
    </row>
    <row r="32" spans="1:19" ht="12.75">
      <c r="A32" s="21" t="s">
        <v>32</v>
      </c>
      <c r="B32" s="21" t="s">
        <v>15</v>
      </c>
      <c r="C32" s="22">
        <v>120.96</v>
      </c>
      <c r="D32" s="23">
        <v>9.396762232070182</v>
      </c>
      <c r="E32" s="22">
        <v>110.57</v>
      </c>
      <c r="F32" s="23">
        <v>0.6371165923363872</v>
      </c>
      <c r="G32" s="22">
        <v>109.87</v>
      </c>
      <c r="H32" s="23">
        <v>6.349820927306168</v>
      </c>
      <c r="I32" s="22">
        <v>103.31</v>
      </c>
      <c r="J32" s="28">
        <v>-11.700854700854698</v>
      </c>
      <c r="K32" s="24">
        <v>117</v>
      </c>
      <c r="L32" s="23">
        <v>-627.6535211267606</v>
      </c>
      <c r="M32" s="24">
        <v>87.22</v>
      </c>
      <c r="N32" s="23">
        <v>-22.1736414740787</v>
      </c>
      <c r="O32" s="24">
        <v>112.07</v>
      </c>
      <c r="P32" s="23">
        <v>9.775688118326956</v>
      </c>
      <c r="Q32" s="24">
        <v>102.09</v>
      </c>
      <c r="R32" s="23">
        <v>-3.241398919533695</v>
      </c>
      <c r="S32" s="15"/>
    </row>
    <row r="33" spans="1:19" ht="12.75">
      <c r="A33" s="25"/>
      <c r="B33" s="21" t="s">
        <v>16</v>
      </c>
      <c r="C33" s="22">
        <v>109.71</v>
      </c>
      <c r="D33" s="23">
        <v>2.81135788585887</v>
      </c>
      <c r="E33" s="22">
        <v>106.71</v>
      </c>
      <c r="F33" s="23">
        <v>8.082649650562129</v>
      </c>
      <c r="G33" s="22">
        <v>98.73</v>
      </c>
      <c r="H33" s="23">
        <v>3.871646501841144</v>
      </c>
      <c r="I33" s="22">
        <v>95.05</v>
      </c>
      <c r="J33" s="28">
        <v>-1.1851543819523864</v>
      </c>
      <c r="K33" s="24">
        <v>96.19</v>
      </c>
      <c r="L33" s="23">
        <v>-832.7307785336353</v>
      </c>
      <c r="M33" s="24">
        <v>87.55</v>
      </c>
      <c r="N33" s="23">
        <v>-13.127604683468947</v>
      </c>
      <c r="O33" s="24">
        <v>100.78</v>
      </c>
      <c r="P33" s="23">
        <v>6.397804054054057</v>
      </c>
      <c r="Q33" s="24">
        <v>94.72</v>
      </c>
      <c r="R33" s="23">
        <v>-9.176335219100592</v>
      </c>
      <c r="S33" s="15"/>
    </row>
    <row r="34" spans="1:19" ht="12.75">
      <c r="A34" s="30"/>
      <c r="B34" s="31" t="s">
        <v>17</v>
      </c>
      <c r="C34" s="32">
        <v>230.67</v>
      </c>
      <c r="D34" s="23">
        <v>6.162555228276871</v>
      </c>
      <c r="E34" s="32">
        <v>217.28</v>
      </c>
      <c r="F34" s="23">
        <v>4.161073825503359</v>
      </c>
      <c r="G34" s="32">
        <v>208.6</v>
      </c>
      <c r="H34" s="33">
        <v>5.162331115144172</v>
      </c>
      <c r="I34" s="32">
        <v>198.36</v>
      </c>
      <c r="J34" s="34">
        <v>-6.956236221211119</v>
      </c>
      <c r="K34" s="18">
        <v>213.19</v>
      </c>
      <c r="L34" s="33">
        <v>-1291.6358061974795</v>
      </c>
      <c r="M34" s="18">
        <v>174.77</v>
      </c>
      <c r="N34" s="33">
        <v>-17.89053323937044</v>
      </c>
      <c r="O34" s="18">
        <v>212.85</v>
      </c>
      <c r="P34" s="23">
        <v>8.149992378436052</v>
      </c>
      <c r="Q34" s="18">
        <v>196.81</v>
      </c>
      <c r="R34" s="33">
        <v>-6.191611058150624</v>
      </c>
      <c r="S34" s="26"/>
    </row>
    <row r="35" spans="1:19" ht="12.75">
      <c r="A35" s="35" t="s">
        <v>33</v>
      </c>
      <c r="B35" s="36"/>
      <c r="C35" s="37"/>
      <c r="D35" s="38"/>
      <c r="E35" s="37"/>
      <c r="F35" s="38"/>
      <c r="G35" s="37"/>
      <c r="H35" s="38"/>
      <c r="I35" s="37"/>
      <c r="J35" s="39"/>
      <c r="K35" s="40"/>
      <c r="L35" s="41"/>
      <c r="M35" s="40"/>
      <c r="N35" s="41"/>
      <c r="O35" s="40"/>
      <c r="P35" s="41"/>
      <c r="Q35" s="40"/>
      <c r="R35" s="42" t="s">
        <v>34</v>
      </c>
      <c r="S35" s="15"/>
    </row>
    <row r="36" spans="1:19" ht="12.75">
      <c r="A36" s="25" t="s">
        <v>35</v>
      </c>
      <c r="B36" s="21" t="s">
        <v>15</v>
      </c>
      <c r="C36" s="22">
        <v>74.83</v>
      </c>
      <c r="D36" s="23">
        <v>127.17061323618701</v>
      </c>
      <c r="E36" s="22">
        <v>32.94</v>
      </c>
      <c r="F36" s="23">
        <v>-47.69768180374722</v>
      </c>
      <c r="G36" s="22">
        <v>62.98</v>
      </c>
      <c r="H36" s="23">
        <v>19.68833143291524</v>
      </c>
      <c r="I36" s="22">
        <v>52.62</v>
      </c>
      <c r="J36" s="28">
        <v>-23.294460641399414</v>
      </c>
      <c r="K36" s="24">
        <v>68.6</v>
      </c>
      <c r="L36" s="43">
        <v>-252.61939058171743</v>
      </c>
      <c r="M36" s="24">
        <v>30.95</v>
      </c>
      <c r="N36" s="43">
        <v>-44.948416933475634</v>
      </c>
      <c r="O36" s="24">
        <v>56.22</v>
      </c>
      <c r="P36" s="44">
        <v>14.501018329938894</v>
      </c>
      <c r="Q36" s="24">
        <v>49.1</v>
      </c>
      <c r="R36" s="43">
        <v>29.210526315789476</v>
      </c>
      <c r="S36" s="26"/>
    </row>
    <row r="37" spans="1:19" ht="12.75">
      <c r="A37" s="45"/>
      <c r="B37" s="21" t="s">
        <v>16</v>
      </c>
      <c r="C37" s="22">
        <v>18.8</v>
      </c>
      <c r="D37" s="23">
        <v>19.821542383683884</v>
      </c>
      <c r="E37" s="22">
        <v>15.69</v>
      </c>
      <c r="F37" s="23">
        <v>-7.433628318584069</v>
      </c>
      <c r="G37" s="22">
        <v>16.95</v>
      </c>
      <c r="H37" s="23">
        <v>12.103174603174605</v>
      </c>
      <c r="I37" s="22">
        <v>15.12</v>
      </c>
      <c r="J37" s="23">
        <v>19.33701657458563</v>
      </c>
      <c r="K37" s="24">
        <v>12.67</v>
      </c>
      <c r="L37" s="43">
        <v>-146.9692612137203</v>
      </c>
      <c r="M37" s="24">
        <v>10.26</v>
      </c>
      <c r="N37" s="43">
        <v>-26.975088967971534</v>
      </c>
      <c r="O37" s="24">
        <v>14.05</v>
      </c>
      <c r="P37" s="46">
        <v>-6.333333333333329</v>
      </c>
      <c r="Q37" s="24">
        <v>15</v>
      </c>
      <c r="R37" s="43">
        <v>3.4482758620689653</v>
      </c>
      <c r="S37" s="26"/>
    </row>
    <row r="38" spans="1:19" ht="12.75">
      <c r="A38" s="45"/>
      <c r="B38" s="21" t="s">
        <v>17</v>
      </c>
      <c r="C38" s="22">
        <v>93.63</v>
      </c>
      <c r="D38" s="23">
        <v>92.49588815789473</v>
      </c>
      <c r="E38" s="22">
        <v>48.64</v>
      </c>
      <c r="F38" s="23">
        <v>-39.146753409233085</v>
      </c>
      <c r="G38" s="22">
        <v>79.93</v>
      </c>
      <c r="H38" s="23">
        <v>17.995276055506366</v>
      </c>
      <c r="I38" s="22">
        <v>67.74</v>
      </c>
      <c r="J38" s="28">
        <v>-16.648209671465487</v>
      </c>
      <c r="K38" s="27">
        <v>81.27</v>
      </c>
      <c r="L38" s="43">
        <v>-296.5190261527873</v>
      </c>
      <c r="M38" s="27">
        <v>41.21</v>
      </c>
      <c r="N38" s="43">
        <v>-41.354774441440156</v>
      </c>
      <c r="O38" s="24">
        <v>70.27</v>
      </c>
      <c r="P38" s="46">
        <v>9.62558502340094</v>
      </c>
      <c r="Q38" s="24">
        <v>64.1</v>
      </c>
      <c r="R38" s="43">
        <v>22.095238095238084</v>
      </c>
      <c r="S38" s="26"/>
    </row>
    <row r="39" spans="1:19" ht="12.75">
      <c r="A39" s="25" t="s">
        <v>36</v>
      </c>
      <c r="B39" s="25" t="s">
        <v>15</v>
      </c>
      <c r="C39" s="22">
        <v>10.11</v>
      </c>
      <c r="D39" s="23">
        <v>32.677165354330704</v>
      </c>
      <c r="E39" s="22">
        <v>7.62</v>
      </c>
      <c r="F39" s="23">
        <v>-23.107971745711403</v>
      </c>
      <c r="G39" s="22">
        <v>9.91</v>
      </c>
      <c r="H39" s="23">
        <v>24.968474148802024</v>
      </c>
      <c r="I39" s="22">
        <v>7.93</v>
      </c>
      <c r="J39" s="28">
        <v>-0.5018820577164371</v>
      </c>
      <c r="K39" s="24">
        <v>7.97</v>
      </c>
      <c r="L39" s="43">
        <v>-123.13071111111111</v>
      </c>
      <c r="M39" s="24">
        <v>4.28</v>
      </c>
      <c r="N39" s="43">
        <v>-34.45635528330781</v>
      </c>
      <c r="O39" s="24">
        <v>6.53</v>
      </c>
      <c r="P39" s="46">
        <v>-25.79545454545455</v>
      </c>
      <c r="Q39" s="24">
        <v>8.8</v>
      </c>
      <c r="R39" s="43">
        <v>14.285714285714294</v>
      </c>
      <c r="S39" s="26"/>
    </row>
    <row r="40" spans="1:19" ht="12.75">
      <c r="A40" s="25" t="s">
        <v>37</v>
      </c>
      <c r="B40" s="25" t="s">
        <v>15</v>
      </c>
      <c r="C40" s="22">
        <v>7.85</v>
      </c>
      <c r="D40" s="23">
        <v>27.02265372168285</v>
      </c>
      <c r="E40" s="22">
        <v>6.18</v>
      </c>
      <c r="F40" s="23">
        <v>-3.588143525741036</v>
      </c>
      <c r="G40" s="22">
        <v>6.41</v>
      </c>
      <c r="H40" s="23">
        <v>-4.896142433234423</v>
      </c>
      <c r="I40" s="22">
        <v>6.74</v>
      </c>
      <c r="J40" s="28">
        <v>-13.810741687979542</v>
      </c>
      <c r="K40" s="24">
        <v>7.82</v>
      </c>
      <c r="L40" s="43">
        <v>-121.23875486381324</v>
      </c>
      <c r="M40" s="24">
        <v>4.41</v>
      </c>
      <c r="N40" s="43">
        <v>-36.819484240687686</v>
      </c>
      <c r="O40" s="24">
        <v>6.98</v>
      </c>
      <c r="P40" s="46">
        <v>34.23076923076923</v>
      </c>
      <c r="Q40" s="24">
        <v>5.2</v>
      </c>
      <c r="R40" s="43">
        <v>8.333333333333341</v>
      </c>
      <c r="S40" s="26"/>
    </row>
    <row r="41" spans="1:19" ht="12.75">
      <c r="A41" s="25" t="s">
        <v>38</v>
      </c>
      <c r="B41" s="25" t="s">
        <v>15</v>
      </c>
      <c r="C41" s="22">
        <v>1.19</v>
      </c>
      <c r="D41" s="23">
        <v>-1.6528925619834725</v>
      </c>
      <c r="E41" s="22">
        <v>1.21</v>
      </c>
      <c r="F41" s="23">
        <v>12.037037037037027</v>
      </c>
      <c r="G41" s="22">
        <v>1.08</v>
      </c>
      <c r="H41" s="23">
        <v>-3.571428571428574</v>
      </c>
      <c r="I41" s="22">
        <v>1.12</v>
      </c>
      <c r="J41" s="23">
        <v>2.7522935779816535</v>
      </c>
      <c r="K41" s="24">
        <v>1.09</v>
      </c>
      <c r="L41" s="43">
        <v>-103.22045454545457</v>
      </c>
      <c r="M41" s="24">
        <v>0.86</v>
      </c>
      <c r="N41" s="43">
        <v>-33.84615384615385</v>
      </c>
      <c r="O41" s="24">
        <v>1.3</v>
      </c>
      <c r="P41" s="46">
        <v>18.181818181818176</v>
      </c>
      <c r="Q41" s="24">
        <v>1.1</v>
      </c>
      <c r="R41" s="43">
        <v>-26.66666666666666</v>
      </c>
      <c r="S41" s="26"/>
    </row>
    <row r="42" spans="1:19" ht="12.75">
      <c r="A42" s="25" t="s">
        <v>39</v>
      </c>
      <c r="B42" s="25" t="s">
        <v>16</v>
      </c>
      <c r="C42" s="22">
        <v>58.03</v>
      </c>
      <c r="D42" s="23">
        <v>-21.981715514923362</v>
      </c>
      <c r="E42" s="22">
        <v>74.38</v>
      </c>
      <c r="F42" s="23">
        <v>-8.52293690812939</v>
      </c>
      <c r="G42" s="22">
        <v>81.31</v>
      </c>
      <c r="H42" s="23">
        <v>7.085473462399571</v>
      </c>
      <c r="I42" s="22">
        <v>75.93</v>
      </c>
      <c r="J42" s="23">
        <v>20.69623271340011</v>
      </c>
      <c r="K42" s="24">
        <v>62.91</v>
      </c>
      <c r="L42" s="43">
        <v>-365.8117456359102</v>
      </c>
      <c r="M42" s="24">
        <v>38.8</v>
      </c>
      <c r="N42" s="43">
        <v>-23.66712571316152</v>
      </c>
      <c r="O42" s="24">
        <v>50.83</v>
      </c>
      <c r="P42" s="46">
        <v>21.312649164677804</v>
      </c>
      <c r="Q42" s="24">
        <v>41.9</v>
      </c>
      <c r="R42" s="43">
        <v>-27.63385146804836</v>
      </c>
      <c r="S42" s="26"/>
    </row>
    <row r="43" spans="1:19" ht="12.75">
      <c r="A43" s="25" t="s">
        <v>40</v>
      </c>
      <c r="B43" s="25" t="s">
        <v>16</v>
      </c>
      <c r="C43" s="22">
        <v>1.44</v>
      </c>
      <c r="D43" s="23">
        <v>-14.285714285714285</v>
      </c>
      <c r="E43" s="22">
        <v>1.68</v>
      </c>
      <c r="F43" s="23">
        <v>-2.890173410404627</v>
      </c>
      <c r="G43" s="22">
        <v>1.73</v>
      </c>
      <c r="H43" s="23">
        <v>1.764705882352943</v>
      </c>
      <c r="I43" s="22">
        <v>1.7</v>
      </c>
      <c r="J43" s="28">
        <v>-13.70558375634518</v>
      </c>
      <c r="K43" s="24">
        <v>1.97</v>
      </c>
      <c r="L43" s="43">
        <v>-112.8665625</v>
      </c>
      <c r="M43" s="24">
        <v>1.77</v>
      </c>
      <c r="N43" s="43">
        <v>-15.31100478468899</v>
      </c>
      <c r="O43" s="24">
        <v>2.09</v>
      </c>
      <c r="P43" s="46">
        <v>4.499999999999993</v>
      </c>
      <c r="Q43" s="24">
        <v>2</v>
      </c>
      <c r="R43" s="43">
        <v>-16.666666666666664</v>
      </c>
      <c r="S43" s="26"/>
    </row>
    <row r="44" spans="1:19" ht="12.75">
      <c r="A44" s="25" t="s">
        <v>41</v>
      </c>
      <c r="B44" s="25" t="s">
        <v>16</v>
      </c>
      <c r="C44" s="22">
        <v>2.2</v>
      </c>
      <c r="D44" s="23">
        <v>-8.333333333333323</v>
      </c>
      <c r="E44" s="22">
        <v>2.4</v>
      </c>
      <c r="F44" s="23">
        <v>4.803493449781654</v>
      </c>
      <c r="G44" s="22">
        <v>2.29</v>
      </c>
      <c r="H44" s="23">
        <v>31.60919540229885</v>
      </c>
      <c r="I44" s="22">
        <v>1.74</v>
      </c>
      <c r="J44" s="23">
        <v>28.888888888888882</v>
      </c>
      <c r="K44" s="24">
        <v>1.35</v>
      </c>
      <c r="L44" s="43">
        <v>-107.10357142857143</v>
      </c>
      <c r="M44" s="24">
        <v>1.79</v>
      </c>
      <c r="N44" s="43">
        <v>-19.004524886877824</v>
      </c>
      <c r="O44" s="24">
        <v>2.21</v>
      </c>
      <c r="P44" s="46">
        <v>10.5</v>
      </c>
      <c r="Q44" s="24">
        <v>2</v>
      </c>
      <c r="R44" s="43">
        <v>-23.076923076923077</v>
      </c>
      <c r="S44" s="26"/>
    </row>
    <row r="45" spans="1:19" ht="12.75">
      <c r="A45" s="25" t="s">
        <v>42</v>
      </c>
      <c r="B45" s="21" t="s">
        <v>15</v>
      </c>
      <c r="C45" s="22">
        <v>4.58</v>
      </c>
      <c r="D45" s="23">
        <v>25.136612021857918</v>
      </c>
      <c r="E45" s="22">
        <v>3.66</v>
      </c>
      <c r="F45" s="23">
        <v>-19.736842105263147</v>
      </c>
      <c r="G45" s="22">
        <v>4.56</v>
      </c>
      <c r="H45" s="23">
        <v>5.80046403712297</v>
      </c>
      <c r="I45" s="22">
        <v>4.31</v>
      </c>
      <c r="J45" s="23">
        <v>40.84967320261436</v>
      </c>
      <c r="K45" s="24">
        <v>3.06</v>
      </c>
      <c r="L45" s="43">
        <v>-95.94615384615385</v>
      </c>
      <c r="M45" s="24">
        <v>2.72</v>
      </c>
      <c r="N45" s="43">
        <v>75.48387096774194</v>
      </c>
      <c r="O45" s="24">
        <v>1.55</v>
      </c>
      <c r="P45" s="46">
        <v>-35.416666666666664</v>
      </c>
      <c r="Q45" s="24">
        <v>2.4</v>
      </c>
      <c r="R45" s="43">
        <v>20</v>
      </c>
      <c r="S45" s="26"/>
    </row>
    <row r="46" spans="1:19" ht="12.75">
      <c r="A46" s="45"/>
      <c r="B46" s="21" t="s">
        <v>16</v>
      </c>
      <c r="C46" s="22">
        <v>9.37</v>
      </c>
      <c r="D46" s="23">
        <v>8.700696055684455</v>
      </c>
      <c r="E46" s="22">
        <v>8.62</v>
      </c>
      <c r="F46" s="23">
        <v>-12.309257375381494</v>
      </c>
      <c r="G46" s="22">
        <v>9.83</v>
      </c>
      <c r="H46" s="23">
        <v>30.026455026455036</v>
      </c>
      <c r="I46" s="22">
        <v>7.56</v>
      </c>
      <c r="J46" s="23">
        <v>21.153846153846143</v>
      </c>
      <c r="K46" s="24">
        <v>6.24</v>
      </c>
      <c r="L46" s="43">
        <v>-57.53558441558438</v>
      </c>
      <c r="M46" s="24">
        <v>6.01</v>
      </c>
      <c r="N46" s="43">
        <v>14.69465648854961</v>
      </c>
      <c r="O46" s="24">
        <v>5.24</v>
      </c>
      <c r="P46" s="46">
        <v>27.804878048780502</v>
      </c>
      <c r="Q46" s="24">
        <v>4.1</v>
      </c>
      <c r="R46" s="43">
        <v>-16.32653061224491</v>
      </c>
      <c r="S46" s="26"/>
    </row>
    <row r="47" spans="1:19" ht="12.75">
      <c r="A47" s="45"/>
      <c r="B47" s="21" t="s">
        <v>17</v>
      </c>
      <c r="C47" s="22">
        <v>13.95</v>
      </c>
      <c r="D47" s="23">
        <v>13.599348534201955</v>
      </c>
      <c r="E47" s="22">
        <v>12.28</v>
      </c>
      <c r="F47" s="23">
        <v>-14.662960389159146</v>
      </c>
      <c r="G47" s="22">
        <v>14.39</v>
      </c>
      <c r="H47" s="23">
        <v>21.22999157540018</v>
      </c>
      <c r="I47" s="22">
        <v>11.87</v>
      </c>
      <c r="J47" s="23">
        <v>27.63440860215052</v>
      </c>
      <c r="K47" s="24">
        <v>9.3</v>
      </c>
      <c r="L47" s="43">
        <v>-67.45</v>
      </c>
      <c r="M47" s="24">
        <v>8.73</v>
      </c>
      <c r="N47" s="43">
        <v>28.571428571428577</v>
      </c>
      <c r="O47" s="24">
        <v>6.79</v>
      </c>
      <c r="P47" s="46">
        <v>4.461538461538462</v>
      </c>
      <c r="Q47" s="24">
        <v>6.5</v>
      </c>
      <c r="R47" s="43">
        <v>-5.797101449275368</v>
      </c>
      <c r="S47" s="26"/>
    </row>
    <row r="48" spans="1:19" ht="12.75">
      <c r="A48" s="25" t="s">
        <v>43</v>
      </c>
      <c r="B48" s="25" t="s">
        <v>15</v>
      </c>
      <c r="C48" s="22">
        <v>99.86</v>
      </c>
      <c r="D48" s="23">
        <v>12.823409784205166</v>
      </c>
      <c r="E48" s="22">
        <v>88.51</v>
      </c>
      <c r="F48" s="23">
        <v>6.973652405124499</v>
      </c>
      <c r="G48" s="22">
        <v>82.74</v>
      </c>
      <c r="H48" s="23">
        <v>20.314090446415587</v>
      </c>
      <c r="I48" s="22">
        <v>68.77</v>
      </c>
      <c r="J48" s="28">
        <v>-12.03632642619597</v>
      </c>
      <c r="K48" s="24">
        <v>78.18</v>
      </c>
      <c r="L48" s="43">
        <v>-456.4123394495411</v>
      </c>
      <c r="M48" s="24">
        <v>46.55</v>
      </c>
      <c r="N48" s="43">
        <v>-21.935267482810676</v>
      </c>
      <c r="O48" s="24">
        <v>59.63</v>
      </c>
      <c r="P48" s="46">
        <v>12.935606060606073</v>
      </c>
      <c r="Q48" s="24">
        <v>52.8</v>
      </c>
      <c r="R48" s="43">
        <v>-25.423728813559322</v>
      </c>
      <c r="S48" s="26"/>
    </row>
    <row r="49" spans="1:19" ht="12.75">
      <c r="A49" s="25" t="s">
        <v>44</v>
      </c>
      <c r="B49" s="21" t="s">
        <v>15</v>
      </c>
      <c r="C49" s="22">
        <v>198.42</v>
      </c>
      <c r="D49" s="23">
        <v>41.607193833856684</v>
      </c>
      <c r="E49" s="22">
        <v>140.12</v>
      </c>
      <c r="F49" s="23">
        <v>-16.436068702290076</v>
      </c>
      <c r="G49" s="22">
        <v>167.68</v>
      </c>
      <c r="H49" s="23">
        <v>18.510142059509505</v>
      </c>
      <c r="I49" s="22">
        <v>141.49</v>
      </c>
      <c r="J49" s="28">
        <v>-15.13315738963531</v>
      </c>
      <c r="K49" s="24">
        <v>166.72</v>
      </c>
      <c r="L49" s="43">
        <v>-619.3304429783225</v>
      </c>
      <c r="M49" s="24">
        <v>89.76</v>
      </c>
      <c r="N49" s="43">
        <v>-32.10287443267775</v>
      </c>
      <c r="O49" s="24">
        <v>132.2</v>
      </c>
      <c r="P49" s="46">
        <v>10.720268006700152</v>
      </c>
      <c r="Q49" s="24">
        <v>119.4</v>
      </c>
      <c r="R49" s="43">
        <v>-4.3269230769230695</v>
      </c>
      <c r="S49" s="26"/>
    </row>
    <row r="50" spans="1:19" ht="12.75">
      <c r="A50" s="25"/>
      <c r="B50" s="21" t="s">
        <v>16</v>
      </c>
      <c r="C50" s="22">
        <v>89.83</v>
      </c>
      <c r="D50" s="23">
        <v>-12.591223119587427</v>
      </c>
      <c r="E50" s="22">
        <v>102.77</v>
      </c>
      <c r="F50" s="23">
        <v>-8.331103380608335</v>
      </c>
      <c r="G50" s="22">
        <v>112.11</v>
      </c>
      <c r="H50" s="23">
        <v>9.857912787849097</v>
      </c>
      <c r="I50" s="22">
        <v>102.05</v>
      </c>
      <c r="J50" s="23">
        <v>19.86140474512567</v>
      </c>
      <c r="K50" s="24">
        <v>85.14</v>
      </c>
      <c r="L50" s="43">
        <v>-501.02017721518973</v>
      </c>
      <c r="M50" s="24">
        <v>58.62</v>
      </c>
      <c r="N50" s="43">
        <v>-21.23085192152648</v>
      </c>
      <c r="O50" s="24">
        <v>74.42</v>
      </c>
      <c r="P50" s="46">
        <v>14.492307692307696</v>
      </c>
      <c r="Q50" s="24">
        <v>65</v>
      </c>
      <c r="R50" s="43">
        <v>-21.02065613608748</v>
      </c>
      <c r="S50" s="26"/>
    </row>
    <row r="51" spans="1:19" s="15" customFormat="1" ht="12.75">
      <c r="A51" s="45"/>
      <c r="B51" s="21" t="s">
        <v>17</v>
      </c>
      <c r="C51" s="22">
        <v>288.25</v>
      </c>
      <c r="D51" s="23">
        <v>18.675120424883698</v>
      </c>
      <c r="E51" s="22">
        <v>242.89</v>
      </c>
      <c r="F51" s="23">
        <v>-13.188462775653178</v>
      </c>
      <c r="G51" s="22">
        <v>279.79</v>
      </c>
      <c r="H51" s="23">
        <v>14.88461854315514</v>
      </c>
      <c r="I51" s="22">
        <v>243.54</v>
      </c>
      <c r="J51" s="28">
        <v>-3.3034225363297156</v>
      </c>
      <c r="K51" s="24">
        <v>251.86</v>
      </c>
      <c r="L51" s="43">
        <v>-993.5321634615386</v>
      </c>
      <c r="M51" s="24">
        <v>148.38</v>
      </c>
      <c r="N51" s="43">
        <v>-28.187009969993227</v>
      </c>
      <c r="O51" s="24">
        <v>206.62</v>
      </c>
      <c r="P51" s="46">
        <v>12.049891540130151</v>
      </c>
      <c r="Q51" s="24">
        <v>184.4</v>
      </c>
      <c r="R51" s="43">
        <v>-10.960888459681309</v>
      </c>
      <c r="S51" s="26"/>
    </row>
    <row r="52" spans="1:19" s="15" customFormat="1" ht="12.75">
      <c r="A52" s="25" t="s">
        <v>45</v>
      </c>
      <c r="B52" s="21" t="s">
        <v>17</v>
      </c>
      <c r="C52" s="22">
        <v>258.06</v>
      </c>
      <c r="D52" s="23">
        <v>14.024390243902443</v>
      </c>
      <c r="E52" s="22">
        <v>226.32</v>
      </c>
      <c r="F52" s="23">
        <v>22.341748202605537</v>
      </c>
      <c r="G52" s="22">
        <v>184.99</v>
      </c>
      <c r="H52" s="23">
        <v>12.599671312922284</v>
      </c>
      <c r="I52" s="47">
        <v>164.29</v>
      </c>
      <c r="J52" s="23">
        <v>19.666399592104305</v>
      </c>
      <c r="K52" s="24">
        <v>137.29</v>
      </c>
      <c r="L52" s="43">
        <v>-1099.6271886380187</v>
      </c>
      <c r="M52" s="24">
        <v>86.24</v>
      </c>
      <c r="N52" s="43">
        <v>-13.734120236070826</v>
      </c>
      <c r="O52" s="24">
        <v>99.97</v>
      </c>
      <c r="P52" s="46">
        <v>5.010504201680668</v>
      </c>
      <c r="Q52" s="24">
        <v>95.2</v>
      </c>
      <c r="R52" s="43">
        <v>-17.432784041630526</v>
      </c>
      <c r="S52" s="26"/>
    </row>
    <row r="53" spans="1:19" s="15" customFormat="1" ht="12.75">
      <c r="A53" s="25" t="s">
        <v>46</v>
      </c>
      <c r="B53" s="21" t="s">
        <v>17</v>
      </c>
      <c r="C53" s="22">
        <v>101.82</v>
      </c>
      <c r="D53" s="23">
        <v>-1.308519918580991</v>
      </c>
      <c r="E53" s="22">
        <v>103.17</v>
      </c>
      <c r="F53" s="23">
        <v>3.4804413239719145</v>
      </c>
      <c r="G53" s="22">
        <v>99.7</v>
      </c>
      <c r="H53" s="23">
        <v>6.075114373869569</v>
      </c>
      <c r="I53" s="22">
        <v>93.99</v>
      </c>
      <c r="J53" s="28">
        <v>-8.320327740928601</v>
      </c>
      <c r="K53" s="24">
        <v>102.52</v>
      </c>
      <c r="L53" s="43">
        <v>-3600.231225806442</v>
      </c>
      <c r="M53" s="24">
        <v>102.74</v>
      </c>
      <c r="N53" s="43">
        <v>-2.928949357520794</v>
      </c>
      <c r="O53" s="24">
        <v>105.84</v>
      </c>
      <c r="P53" s="46">
        <v>13.562231759656655</v>
      </c>
      <c r="Q53" s="24">
        <v>93.2</v>
      </c>
      <c r="R53" s="43">
        <v>-1.0615711252653928</v>
      </c>
      <c r="S53" s="26"/>
    </row>
    <row r="54" spans="1:19" s="15" customFormat="1" ht="12.75">
      <c r="A54" s="25" t="s">
        <v>47</v>
      </c>
      <c r="B54" s="21" t="s">
        <v>17</v>
      </c>
      <c r="C54" s="22">
        <v>9.94</v>
      </c>
      <c r="D54" s="23">
        <v>3.9748953974895294</v>
      </c>
      <c r="E54" s="22">
        <v>9.56</v>
      </c>
      <c r="F54" s="23">
        <v>9.885057471264384</v>
      </c>
      <c r="G54" s="22">
        <v>8.7</v>
      </c>
      <c r="H54" s="28">
        <v>-0.3436426116838618</v>
      </c>
      <c r="I54" s="22">
        <v>8.73</v>
      </c>
      <c r="J54" s="28">
        <v>-5.211726384364825</v>
      </c>
      <c r="K54" s="24">
        <v>9.21</v>
      </c>
      <c r="L54" s="43">
        <v>-209.51891304347825</v>
      </c>
      <c r="M54" s="24">
        <v>10.02</v>
      </c>
      <c r="N54" s="43">
        <v>-8.409506398537477</v>
      </c>
      <c r="O54" s="24">
        <v>10.94</v>
      </c>
      <c r="P54" s="46">
        <v>-11.774193548387103</v>
      </c>
      <c r="Q54" s="24">
        <v>12.4</v>
      </c>
      <c r="R54" s="43">
        <v>9.73451327433628</v>
      </c>
      <c r="S54" s="26"/>
    </row>
    <row r="55" spans="1:19" s="15" customFormat="1" ht="12.75">
      <c r="A55" s="25" t="s">
        <v>48</v>
      </c>
      <c r="B55" s="21" t="s">
        <v>17</v>
      </c>
      <c r="C55" s="22">
        <v>111.76</v>
      </c>
      <c r="D55" s="23">
        <v>-0.8604630533132253</v>
      </c>
      <c r="E55" s="22">
        <v>112.73</v>
      </c>
      <c r="F55" s="23">
        <v>3.9944649446494442</v>
      </c>
      <c r="G55" s="22">
        <v>108.4</v>
      </c>
      <c r="H55" s="23">
        <v>5.529595015576331</v>
      </c>
      <c r="I55" s="22">
        <v>102.72</v>
      </c>
      <c r="J55" s="28">
        <v>-8.064083057370452</v>
      </c>
      <c r="K55" s="24">
        <v>111.73</v>
      </c>
      <c r="L55" s="43">
        <v>-3345.728706467665</v>
      </c>
      <c r="M55" s="24">
        <v>112.76</v>
      </c>
      <c r="N55" s="43">
        <v>-3.4423702688816546</v>
      </c>
      <c r="O55" s="24">
        <v>116.78</v>
      </c>
      <c r="P55" s="46">
        <v>10.587121212121218</v>
      </c>
      <c r="Q55" s="24">
        <v>105.6</v>
      </c>
      <c r="R55" s="43">
        <v>0.09478672985781451</v>
      </c>
      <c r="S55" s="26"/>
    </row>
    <row r="56" spans="1:19" s="15" customFormat="1" ht="12.75">
      <c r="A56" s="48" t="s">
        <v>49</v>
      </c>
      <c r="B56" s="7" t="s">
        <v>17</v>
      </c>
      <c r="C56" s="22">
        <v>3405.57</v>
      </c>
      <c r="D56" s="23">
        <v>-4.208764626462637</v>
      </c>
      <c r="E56" s="22">
        <v>3555.2</v>
      </c>
      <c r="F56" s="23">
        <v>26.442177741738153</v>
      </c>
      <c r="G56" s="22">
        <v>2811.72</v>
      </c>
      <c r="H56" s="23">
        <v>18.59393980294235</v>
      </c>
      <c r="I56" s="22">
        <v>2370.88</v>
      </c>
      <c r="J56" s="23">
        <v>1.3798795010711482</v>
      </c>
      <c r="K56" s="12">
        <v>2338.61</v>
      </c>
      <c r="L56" s="43">
        <v>-70843.36904631043</v>
      </c>
      <c r="M56" s="12">
        <v>2873.83</v>
      </c>
      <c r="N56" s="43">
        <v>-3.305765659067051</v>
      </c>
      <c r="O56" s="18">
        <v>2972.08</v>
      </c>
      <c r="P56" s="33">
        <v>0.42167860521692185</v>
      </c>
      <c r="Q56" s="18">
        <v>2959.6</v>
      </c>
      <c r="R56" s="49">
        <v>-1.1225444340505115</v>
      </c>
      <c r="S56" s="26"/>
    </row>
    <row r="57" spans="1:18" s="15" customFormat="1" ht="12.75">
      <c r="A57" s="36" t="s">
        <v>50</v>
      </c>
      <c r="B57" s="50" t="s">
        <v>51</v>
      </c>
      <c r="C57" s="100"/>
      <c r="D57" s="50"/>
      <c r="E57" s="51"/>
      <c r="F57" s="52"/>
      <c r="G57" s="40"/>
      <c r="H57" s="53"/>
      <c r="I57" s="40"/>
      <c r="J57" s="40"/>
      <c r="K57" s="54"/>
      <c r="L57" s="40"/>
      <c r="M57" s="54"/>
      <c r="N57" s="40"/>
      <c r="O57" s="32"/>
      <c r="P57" s="55"/>
      <c r="Q57" s="55"/>
      <c r="R57"/>
    </row>
    <row r="58" spans="1:18" s="15" customFormat="1" ht="12.75">
      <c r="A58" s="56" t="s">
        <v>52</v>
      </c>
      <c r="B58" s="57"/>
      <c r="C58"/>
      <c r="D58"/>
      <c r="E58"/>
      <c r="F58" s="57"/>
      <c r="G58" s="58"/>
      <c r="H58"/>
      <c r="I58" s="12"/>
      <c r="J58" s="12"/>
      <c r="K58" s="12"/>
      <c r="L58" s="12"/>
      <c r="M58" s="12"/>
      <c r="N58" s="12"/>
      <c r="O58"/>
      <c r="P58"/>
      <c r="Q58"/>
      <c r="R58"/>
    </row>
    <row r="59" spans="1:18" s="15" customFormat="1" ht="12.75">
      <c r="A59" s="6"/>
      <c r="B59" s="6"/>
      <c r="C59" s="101" t="s">
        <v>53</v>
      </c>
      <c r="D59" s="30"/>
      <c r="E59" s="101"/>
      <c r="F59" s="102"/>
      <c r="G59" s="18"/>
      <c r="H59" s="103"/>
      <c r="I59" s="18"/>
      <c r="J59" s="18"/>
      <c r="K59" s="18"/>
      <c r="L59" s="18"/>
      <c r="M59" s="104"/>
      <c r="N59" s="18"/>
      <c r="O59" s="6"/>
      <c r="P59" s="6"/>
      <c r="Q59" s="6"/>
      <c r="R59" s="6"/>
    </row>
    <row r="60" spans="1:18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15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15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2008-05-06T09:36:44Z</dcterms:created>
  <dcterms:modified xsi:type="dcterms:W3CDTF">2009-03-13T12:10:13Z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